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As\HVTA\Owner Meetings\2023\"/>
    </mc:Choice>
  </mc:AlternateContent>
  <xr:revisionPtr revIDLastSave="0" documentId="13_ncr:1_{50A59834-FF5F-4AEE-9F56-253D947739AE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Sheet1!$A:$F,Sheet1!$1:$1</definedName>
  </definedNames>
  <calcPr calcId="191029"/>
</workbook>
</file>

<file path=xl/calcChain.xml><?xml version="1.0" encoding="utf-8"?>
<calcChain xmlns="http://schemas.openxmlformats.org/spreadsheetml/2006/main">
  <c r="I21" i="1" l="1"/>
  <c r="I24" i="1" s="1"/>
  <c r="J21" i="1"/>
  <c r="J24" i="1" s="1"/>
  <c r="K21" i="1"/>
  <c r="K24" i="1" s="1"/>
  <c r="L21" i="1"/>
  <c r="L24" i="1" s="1"/>
  <c r="M21" i="1"/>
  <c r="M24" i="1" s="1"/>
  <c r="N21" i="1"/>
  <c r="N24" i="1" s="1"/>
  <c r="O21" i="1"/>
  <c r="O24" i="1" s="1"/>
  <c r="P21" i="1"/>
  <c r="P24" i="1" s="1"/>
  <c r="Q21" i="1"/>
  <c r="Q24" i="1" s="1"/>
  <c r="R21" i="1"/>
  <c r="R24" i="1" s="1"/>
  <c r="S21" i="1"/>
  <c r="S24" i="1" s="1"/>
  <c r="G21" i="1"/>
  <c r="G24" i="1" s="1"/>
  <c r="T20" i="1"/>
  <c r="T19" i="1"/>
  <c r="T18" i="1"/>
  <c r="T17" i="1"/>
  <c r="J6" i="1"/>
  <c r="K6" i="1"/>
  <c r="L6" i="1"/>
  <c r="M6" i="1"/>
  <c r="N6" i="1"/>
  <c r="O6" i="1"/>
  <c r="P6" i="1"/>
  <c r="Q6" i="1"/>
  <c r="R6" i="1"/>
  <c r="S6" i="1"/>
  <c r="G6" i="1"/>
  <c r="I6" i="1"/>
  <c r="T10" i="1"/>
  <c r="T11" i="1"/>
  <c r="T12" i="1"/>
  <c r="T23" i="1"/>
  <c r="T9" i="1"/>
  <c r="T14" i="1"/>
  <c r="T13" i="1"/>
  <c r="T5" i="1"/>
  <c r="T6" i="1" s="1"/>
  <c r="G26" i="1" l="1"/>
  <c r="T21" i="1"/>
  <c r="I3" i="1"/>
  <c r="I26" i="1" s="1"/>
  <c r="J3" i="1" s="1"/>
  <c r="J26" i="1" s="1"/>
  <c r="K3" i="1" s="1"/>
  <c r="K26" i="1" s="1"/>
  <c r="L3" i="1" s="1"/>
  <c r="L26" i="1" s="1"/>
  <c r="M3" i="1" s="1"/>
  <c r="M26" i="1" s="1"/>
  <c r="N3" i="1" s="1"/>
  <c r="N26" i="1" s="1"/>
  <c r="O3" i="1" s="1"/>
  <c r="O26" i="1" s="1"/>
  <c r="P3" i="1" s="1"/>
  <c r="P26" i="1" s="1"/>
  <c r="Q3" i="1" s="1"/>
  <c r="Q26" i="1" s="1"/>
  <c r="R3" i="1" s="1"/>
  <c r="R26" i="1" s="1"/>
  <c r="S3" i="1" s="1"/>
  <c r="S26" i="1" s="1"/>
  <c r="T24" i="1"/>
</calcChain>
</file>

<file path=xl/sharedStrings.xml><?xml version="1.0" encoding="utf-8"?>
<sst xmlns="http://schemas.openxmlformats.org/spreadsheetml/2006/main" count="46" uniqueCount="46">
  <si>
    <t>Member Assessments</t>
  </si>
  <si>
    <t>Total Income</t>
  </si>
  <si>
    <t>Insurance</t>
  </si>
  <si>
    <t>Management Fees</t>
  </si>
  <si>
    <t>Professional Fees</t>
  </si>
  <si>
    <t>Total Expense</t>
  </si>
  <si>
    <t>Electricity (Sprinklers)</t>
  </si>
  <si>
    <t>Water (Interior &amp; Exterior)</t>
  </si>
  <si>
    <t>Taxes</t>
  </si>
  <si>
    <t>5004</t>
  </si>
  <si>
    <t>40022</t>
  </si>
  <si>
    <t>5005</t>
  </si>
  <si>
    <t>5006</t>
  </si>
  <si>
    <t>5010</t>
  </si>
  <si>
    <t>INCOME</t>
  </si>
  <si>
    <t>TOTALS</t>
  </si>
  <si>
    <t>EXPENSES</t>
  </si>
  <si>
    <t>Projected Operating Account Balance</t>
  </si>
  <si>
    <t>Beginning Operating Account Balance</t>
  </si>
  <si>
    <t>50110</t>
  </si>
  <si>
    <t>50112</t>
  </si>
  <si>
    <t>5020</t>
  </si>
  <si>
    <t>Grounds Maintenance</t>
  </si>
  <si>
    <t>5021</t>
  </si>
  <si>
    <t>Office Supplies</t>
  </si>
  <si>
    <t>50201</t>
  </si>
  <si>
    <t>50203</t>
  </si>
  <si>
    <t>50204</t>
  </si>
  <si>
    <t>50209</t>
  </si>
  <si>
    <t>Total Grounds Maintenance</t>
  </si>
  <si>
    <t>Lawn Mowing</t>
  </si>
  <si>
    <t>Sprinkler/Irrigation</t>
  </si>
  <si>
    <t>Weed Control/Fertilization</t>
  </si>
  <si>
    <t>Snow Removal</t>
  </si>
  <si>
    <t>DEC 23</t>
  </si>
  <si>
    <t>JAN 24</t>
  </si>
  <si>
    <t>FEB 24</t>
  </si>
  <si>
    <t>MAR 24</t>
  </si>
  <si>
    <t>APR 24</t>
  </si>
  <si>
    <t>MAY 24</t>
  </si>
  <si>
    <t>JUNE 24</t>
  </si>
  <si>
    <t>JULY 24</t>
  </si>
  <si>
    <t>AUG 24</t>
  </si>
  <si>
    <t>SEPT 24</t>
  </si>
  <si>
    <t>OCT 24</t>
  </si>
  <si>
    <t>NOV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</si>
</sst>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12" x14ac:knownFonts="1">
    <font>
      <sz val="10"/>
      <name val="Arial"/>
    </font>
    <font>
      <sz val="10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164" fontId="3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/>
    <xf numFmtId="49" fontId="6" fillId="0" borderId="0" xfId="0" applyNumberFormat="1" applyFont="1"/>
    <xf numFmtId="49" fontId="7" fillId="0" borderId="0" xfId="0" applyNumberFormat="1" applyFont="1"/>
    <xf numFmtId="0" fontId="8" fillId="0" borderId="0" xfId="0" applyFont="1" applyAlignment="1">
      <alignment horizontal="center"/>
    </xf>
    <xf numFmtId="4" fontId="9" fillId="0" borderId="0" xfId="0" applyNumberFormat="1" applyFont="1"/>
    <xf numFmtId="49" fontId="3" fillId="0" borderId="0" xfId="0" applyNumberFormat="1" applyFont="1"/>
    <xf numFmtId="164" fontId="2" fillId="0" borderId="2" xfId="0" applyNumberFormat="1" applyFont="1" applyBorder="1"/>
    <xf numFmtId="4" fontId="10" fillId="0" borderId="0" xfId="0" applyNumberFormat="1" applyFont="1"/>
    <xf numFmtId="49" fontId="2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/>
    <xf numFmtId="164" fontId="6" fillId="0" borderId="3" xfId="0" applyNumberFormat="1" applyFont="1" applyBorder="1"/>
    <xf numFmtId="49" fontId="5" fillId="0" borderId="0" xfId="0" applyNumberFormat="1" applyFont="1"/>
    <xf numFmtId="44" fontId="2" fillId="0" borderId="0" xfId="2" applyFont="1"/>
    <xf numFmtId="43" fontId="0" fillId="0" borderId="0" xfId="1" applyFont="1"/>
    <xf numFmtId="43" fontId="0" fillId="0" borderId="0" xfId="0" applyNumberFormat="1"/>
    <xf numFmtId="43" fontId="2" fillId="0" borderId="0" xfId="0" applyNumberFormat="1" applyFont="1"/>
    <xf numFmtId="49" fontId="2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164" fontId="6" fillId="2" borderId="0" xfId="0" applyNumberFormat="1" applyFont="1" applyFill="1"/>
    <xf numFmtId="164" fontId="2" fillId="2" borderId="0" xfId="0" applyNumberFormat="1" applyFont="1" applyFill="1"/>
    <xf numFmtId="44" fontId="2" fillId="2" borderId="0" xfId="2" applyFont="1" applyFill="1" applyBorder="1"/>
    <xf numFmtId="49" fontId="3" fillId="0" borderId="4" xfId="0" applyNumberFormat="1" applyFont="1" applyBorder="1"/>
    <xf numFmtId="164" fontId="3" fillId="0" borderId="4" xfId="0" applyNumberFormat="1" applyFont="1" applyBorder="1"/>
    <xf numFmtId="164" fontId="3" fillId="2" borderId="4" xfId="0" applyNumberFormat="1" applyFont="1" applyFill="1" applyBorder="1"/>
    <xf numFmtId="4" fontId="10" fillId="0" borderId="4" xfId="0" applyNumberFormat="1" applyFont="1" applyBorder="1"/>
    <xf numFmtId="164" fontId="11" fillId="0" borderId="3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9"/>
  <sheetViews>
    <sheetView tabSelected="1" zoomScaleNormal="100" workbookViewId="0">
      <selection activeCell="S38" sqref="S38"/>
    </sheetView>
  </sheetViews>
  <sheetFormatPr defaultRowHeight="12.75" x14ac:dyDescent="0.2"/>
  <cols>
    <col min="1" max="1" width="3.28515625" style="2" customWidth="1"/>
    <col min="2" max="2" width="2" style="2" customWidth="1"/>
    <col min="3" max="3" width="5" style="2" customWidth="1"/>
    <col min="4" max="4" width="5.28515625" style="2" customWidth="1"/>
    <col min="5" max="5" width="3" style="2" customWidth="1"/>
    <col min="6" max="6" width="15.85546875" style="2" customWidth="1"/>
    <col min="7" max="7" width="10.7109375" style="1" bestFit="1" customWidth="1"/>
    <col min="8" max="8" width="2" style="1" customWidth="1"/>
    <col min="9" max="10" width="10.7109375" style="1" bestFit="1" customWidth="1"/>
    <col min="11" max="12" width="11.140625" style="1" bestFit="1" customWidth="1"/>
    <col min="13" max="19" width="10.7109375" style="1" bestFit="1" customWidth="1"/>
    <col min="20" max="20" width="12.140625" customWidth="1"/>
    <col min="22" max="23" width="10.28515625" bestFit="1" customWidth="1"/>
  </cols>
  <sheetData>
    <row r="1" spans="1:24" s="7" customFormat="1" ht="17.25" thickTop="1" thickBot="1" x14ac:dyDescent="0.3">
      <c r="A1" s="5"/>
      <c r="B1" s="5"/>
      <c r="C1" s="5"/>
      <c r="D1" s="5"/>
      <c r="E1" s="5"/>
      <c r="F1" s="5"/>
      <c r="G1" s="6" t="s">
        <v>34</v>
      </c>
      <c r="H1" s="25"/>
      <c r="I1" s="6" t="s">
        <v>35</v>
      </c>
      <c r="J1" s="6" t="s">
        <v>36</v>
      </c>
      <c r="K1" s="6" t="s">
        <v>37</v>
      </c>
      <c r="L1" s="6" t="s">
        <v>38</v>
      </c>
      <c r="M1" s="6" t="s">
        <v>39</v>
      </c>
      <c r="N1" s="6" t="s">
        <v>40</v>
      </c>
      <c r="O1" s="6" t="s">
        <v>41</v>
      </c>
      <c r="P1" s="6" t="s">
        <v>42</v>
      </c>
      <c r="Q1" s="6" t="s">
        <v>43</v>
      </c>
      <c r="R1" s="6" t="s">
        <v>44</v>
      </c>
      <c r="S1" s="6" t="s">
        <v>45</v>
      </c>
      <c r="T1" s="11" t="s">
        <v>15</v>
      </c>
    </row>
    <row r="2" spans="1:24" s="7" customFormat="1" ht="16.5" thickTop="1" x14ac:dyDescent="0.25">
      <c r="A2" s="5"/>
      <c r="B2" s="5"/>
      <c r="C2" s="5"/>
      <c r="D2" s="5"/>
      <c r="E2" s="5"/>
      <c r="F2" s="5"/>
      <c r="G2" s="5"/>
      <c r="H2" s="2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1"/>
    </row>
    <row r="3" spans="1:24" s="7" customFormat="1" ht="16.5" thickBot="1" x14ac:dyDescent="0.3">
      <c r="A3" s="16" t="s">
        <v>18</v>
      </c>
      <c r="C3" s="5"/>
      <c r="D3" s="5"/>
      <c r="E3" s="5"/>
      <c r="F3" s="5"/>
      <c r="G3" s="14">
        <v>12788.79</v>
      </c>
      <c r="H3" s="28"/>
      <c r="I3" s="14">
        <f>G26</f>
        <v>13658.800000000001</v>
      </c>
      <c r="J3" s="14">
        <f t="shared" ref="J3:S3" si="0">I26</f>
        <v>14528.810000000001</v>
      </c>
      <c r="K3" s="14">
        <f t="shared" si="0"/>
        <v>15398.82</v>
      </c>
      <c r="L3" s="14">
        <f t="shared" si="0"/>
        <v>16093.830000000002</v>
      </c>
      <c r="M3" s="14">
        <f t="shared" si="0"/>
        <v>17495.840000000004</v>
      </c>
      <c r="N3" s="14">
        <f t="shared" si="0"/>
        <v>18160.850000000006</v>
      </c>
      <c r="O3" s="14">
        <f t="shared" si="0"/>
        <v>18825.860000000008</v>
      </c>
      <c r="P3" s="14">
        <f t="shared" si="0"/>
        <v>19490.87000000001</v>
      </c>
      <c r="Q3" s="14">
        <f t="shared" si="0"/>
        <v>20155.880000000012</v>
      </c>
      <c r="R3" s="14">
        <f t="shared" si="0"/>
        <v>21100.890000000014</v>
      </c>
      <c r="S3" s="14">
        <f t="shared" si="0"/>
        <v>22203.900000000016</v>
      </c>
      <c r="T3" s="11"/>
    </row>
    <row r="4" spans="1:24" ht="15.75" x14ac:dyDescent="0.25">
      <c r="B4" s="10" t="s">
        <v>14</v>
      </c>
      <c r="G4" s="3"/>
      <c r="H4" s="26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4" x14ac:dyDescent="0.2">
      <c r="C5" s="13" t="s">
        <v>10</v>
      </c>
      <c r="D5" s="13" t="s">
        <v>0</v>
      </c>
      <c r="E5" s="13"/>
      <c r="F5" s="13"/>
      <c r="G5" s="3">
        <v>2850.01</v>
      </c>
      <c r="H5" s="26"/>
      <c r="I5" s="3">
        <v>2850.01</v>
      </c>
      <c r="J5" s="3">
        <v>2850.01</v>
      </c>
      <c r="K5" s="3">
        <v>2850.01</v>
      </c>
      <c r="L5" s="3">
        <v>2850.01</v>
      </c>
      <c r="M5" s="3">
        <v>2850.01</v>
      </c>
      <c r="N5" s="3">
        <v>2850.01</v>
      </c>
      <c r="O5" s="3">
        <v>2850.01</v>
      </c>
      <c r="P5" s="3">
        <v>2850.01</v>
      </c>
      <c r="Q5" s="3">
        <v>2850.01</v>
      </c>
      <c r="R5" s="3">
        <v>2850.01</v>
      </c>
      <c r="S5" s="3">
        <v>2850.01</v>
      </c>
      <c r="T5" s="15">
        <f>SUM(I5+J5+K5+L5+M5+N5+O5+P5+Q5+R5+S5+G5)</f>
        <v>34200.12000000001</v>
      </c>
      <c r="V5" s="22"/>
      <c r="X5" s="23"/>
    </row>
    <row r="6" spans="1:24" x14ac:dyDescent="0.2">
      <c r="C6" s="17" t="s">
        <v>1</v>
      </c>
      <c r="D6" s="9"/>
      <c r="E6" s="9"/>
      <c r="F6" s="9"/>
      <c r="G6" s="18">
        <f>SUM(G5)</f>
        <v>2850.01</v>
      </c>
      <c r="H6" s="27"/>
      <c r="I6" s="18">
        <f>SUM(I5)</f>
        <v>2850.01</v>
      </c>
      <c r="J6" s="18">
        <f t="shared" ref="J6:T6" si="1">SUM(J5)</f>
        <v>2850.01</v>
      </c>
      <c r="K6" s="18">
        <f t="shared" si="1"/>
        <v>2850.01</v>
      </c>
      <c r="L6" s="18">
        <f t="shared" si="1"/>
        <v>2850.01</v>
      </c>
      <c r="M6" s="18">
        <f t="shared" si="1"/>
        <v>2850.01</v>
      </c>
      <c r="N6" s="18">
        <f t="shared" si="1"/>
        <v>2850.01</v>
      </c>
      <c r="O6" s="18">
        <f t="shared" si="1"/>
        <v>2850.01</v>
      </c>
      <c r="P6" s="18">
        <f t="shared" si="1"/>
        <v>2850.01</v>
      </c>
      <c r="Q6" s="18">
        <f t="shared" si="1"/>
        <v>2850.01</v>
      </c>
      <c r="R6" s="18">
        <f t="shared" si="1"/>
        <v>2850.01</v>
      </c>
      <c r="S6" s="18">
        <f t="shared" si="1"/>
        <v>2850.01</v>
      </c>
      <c r="T6" s="18">
        <f t="shared" si="1"/>
        <v>34200.12000000001</v>
      </c>
      <c r="X6" s="23"/>
    </row>
    <row r="7" spans="1:24" x14ac:dyDescent="0.2">
      <c r="G7" s="8"/>
      <c r="H7" s="2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X7" s="23"/>
    </row>
    <row r="8" spans="1:24" ht="13.5" customHeight="1" x14ac:dyDescent="0.25">
      <c r="B8" s="10" t="s">
        <v>16</v>
      </c>
      <c r="C8" s="10"/>
      <c r="G8" s="3"/>
      <c r="H8" s="2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X8" s="23"/>
    </row>
    <row r="9" spans="1:24" ht="15" customHeight="1" x14ac:dyDescent="0.2">
      <c r="C9" s="13" t="s">
        <v>9</v>
      </c>
      <c r="D9" s="13" t="s">
        <v>3</v>
      </c>
      <c r="E9" s="13"/>
      <c r="F9" s="13"/>
      <c r="G9" s="3">
        <v>350</v>
      </c>
      <c r="H9" s="26"/>
      <c r="I9" s="3">
        <v>350</v>
      </c>
      <c r="J9" s="3">
        <v>350</v>
      </c>
      <c r="K9" s="3">
        <v>350</v>
      </c>
      <c r="L9" s="3">
        <v>350</v>
      </c>
      <c r="M9" s="3">
        <v>350</v>
      </c>
      <c r="N9" s="3">
        <v>350</v>
      </c>
      <c r="O9" s="3">
        <v>350</v>
      </c>
      <c r="P9" s="3">
        <v>350</v>
      </c>
      <c r="Q9" s="3">
        <v>350</v>
      </c>
      <c r="R9" s="3">
        <v>350</v>
      </c>
      <c r="S9" s="3">
        <v>350</v>
      </c>
      <c r="T9" s="15">
        <f>SUM(I9+J9+K9+L9+M9+N9+O9+P9+Q9+R9+S9+G9)</f>
        <v>4200</v>
      </c>
      <c r="V9" s="22"/>
      <c r="X9" s="23"/>
    </row>
    <row r="10" spans="1:24" x14ac:dyDescent="0.2">
      <c r="C10" s="13" t="s">
        <v>11</v>
      </c>
      <c r="D10" s="13" t="s">
        <v>2</v>
      </c>
      <c r="E10" s="13"/>
      <c r="F10" s="13"/>
      <c r="G10" s="3">
        <v>0</v>
      </c>
      <c r="H10" s="26"/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175</v>
      </c>
      <c r="S10" s="3">
        <v>0</v>
      </c>
      <c r="T10" s="15">
        <f>SUM(I10+J10+K10+L10+M10+N10+O10+P10+Q10+R10+S10+G10)</f>
        <v>175</v>
      </c>
      <c r="X10" s="23"/>
    </row>
    <row r="11" spans="1:24" x14ac:dyDescent="0.2">
      <c r="C11" s="13" t="s">
        <v>12</v>
      </c>
      <c r="D11" s="13" t="s">
        <v>4</v>
      </c>
      <c r="E11" s="13"/>
      <c r="F11" s="13"/>
      <c r="G11" s="3">
        <v>0</v>
      </c>
      <c r="H11" s="26"/>
      <c r="I11" s="3">
        <v>0</v>
      </c>
      <c r="J11" s="3">
        <v>0</v>
      </c>
      <c r="K11" s="3">
        <v>165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15">
        <f>SUM(I11+J11+K11+L11+M11+N11+O11+P11+Q11+R11+S11+G11)</f>
        <v>165</v>
      </c>
      <c r="X11" s="23"/>
    </row>
    <row r="12" spans="1:24" x14ac:dyDescent="0.2">
      <c r="C12" s="13" t="s">
        <v>13</v>
      </c>
      <c r="D12" s="13" t="s">
        <v>8</v>
      </c>
      <c r="E12" s="13"/>
      <c r="F12" s="13"/>
      <c r="G12" s="3">
        <v>0</v>
      </c>
      <c r="H12" s="26"/>
      <c r="I12" s="3">
        <v>0</v>
      </c>
      <c r="J12" s="3">
        <v>0</v>
      </c>
      <c r="K12" s="3">
        <v>10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15">
        <f>SUM(I12+J12+K12+L12+M12+N12+O12+P12+Q12+R12+S12+G12)</f>
        <v>10</v>
      </c>
      <c r="X12" s="23"/>
    </row>
    <row r="13" spans="1:24" x14ac:dyDescent="0.2">
      <c r="C13" s="13" t="s">
        <v>19</v>
      </c>
      <c r="D13" s="13" t="s">
        <v>6</v>
      </c>
      <c r="E13" s="13"/>
      <c r="F13" s="13"/>
      <c r="G13" s="3">
        <v>90</v>
      </c>
      <c r="H13" s="26"/>
      <c r="I13" s="3">
        <v>90</v>
      </c>
      <c r="J13" s="3">
        <v>90</v>
      </c>
      <c r="K13" s="3">
        <v>90</v>
      </c>
      <c r="L13" s="3">
        <v>90</v>
      </c>
      <c r="M13" s="3">
        <v>90</v>
      </c>
      <c r="N13" s="3">
        <v>90</v>
      </c>
      <c r="O13" s="3">
        <v>90</v>
      </c>
      <c r="P13" s="3">
        <v>90</v>
      </c>
      <c r="Q13" s="3">
        <v>90</v>
      </c>
      <c r="R13" s="3">
        <v>90</v>
      </c>
      <c r="S13" s="3">
        <v>90</v>
      </c>
      <c r="T13" s="15">
        <f>SUM(I13+J13+K13+L13+M13+N13+O13+P13+Q13+R13+S13+G13)</f>
        <v>1080</v>
      </c>
      <c r="V13" s="22"/>
      <c r="X13" s="23"/>
    </row>
    <row r="14" spans="1:24" ht="14.25" customHeight="1" x14ac:dyDescent="0.2">
      <c r="C14" s="13" t="s">
        <v>20</v>
      </c>
      <c r="D14" s="13" t="s">
        <v>7</v>
      </c>
      <c r="E14" s="13"/>
      <c r="F14" s="13"/>
      <c r="G14" s="3">
        <v>0</v>
      </c>
      <c r="H14" s="26"/>
      <c r="I14" s="3">
        <v>0</v>
      </c>
      <c r="J14" s="3">
        <v>0</v>
      </c>
      <c r="K14" s="3">
        <v>0</v>
      </c>
      <c r="L14" s="3">
        <v>300</v>
      </c>
      <c r="M14" s="3">
        <v>600</v>
      </c>
      <c r="N14" s="3">
        <v>600</v>
      </c>
      <c r="O14" s="3">
        <v>600</v>
      </c>
      <c r="P14" s="3">
        <v>600</v>
      </c>
      <c r="Q14" s="3">
        <v>600</v>
      </c>
      <c r="R14" s="3">
        <v>300</v>
      </c>
      <c r="S14" s="3">
        <v>0</v>
      </c>
      <c r="T14" s="15">
        <f>SUM(I14+J14+K14+L14+M14+N14+O14+P14+Q14+R14+S14+G14)</f>
        <v>3600</v>
      </c>
      <c r="V14" s="22"/>
      <c r="X14" s="23"/>
    </row>
    <row r="15" spans="1:24" ht="14.25" customHeight="1" x14ac:dyDescent="0.2">
      <c r="C15" s="13"/>
      <c r="D15" s="13"/>
      <c r="E15" s="13"/>
      <c r="F15" s="13"/>
      <c r="G15" s="3"/>
      <c r="H15" s="26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5"/>
      <c r="V15" s="22"/>
      <c r="X15" s="23"/>
    </row>
    <row r="16" spans="1:24" x14ac:dyDescent="0.2">
      <c r="C16" s="2" t="s">
        <v>21</v>
      </c>
      <c r="D16" s="2" t="s">
        <v>22</v>
      </c>
      <c r="E16" s="13"/>
      <c r="F16" s="13"/>
      <c r="G16" s="3"/>
      <c r="H16" s="26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5"/>
      <c r="V16" s="22"/>
      <c r="X16" s="23"/>
    </row>
    <row r="17" spans="1:25" x14ac:dyDescent="0.2">
      <c r="C17" s="13"/>
      <c r="D17" s="13" t="s">
        <v>25</v>
      </c>
      <c r="E17" s="13" t="s">
        <v>30</v>
      </c>
      <c r="F17" s="13"/>
      <c r="G17" s="3">
        <v>0</v>
      </c>
      <c r="H17" s="26"/>
      <c r="I17" s="3">
        <v>0</v>
      </c>
      <c r="J17" s="3">
        <v>0</v>
      </c>
      <c r="K17" s="3">
        <v>0</v>
      </c>
      <c r="L17" s="3">
        <v>433</v>
      </c>
      <c r="M17" s="3">
        <v>865</v>
      </c>
      <c r="N17" s="3">
        <v>865</v>
      </c>
      <c r="O17" s="3">
        <v>865</v>
      </c>
      <c r="P17" s="3">
        <v>865</v>
      </c>
      <c r="Q17" s="3">
        <v>865</v>
      </c>
      <c r="R17" s="3">
        <v>432</v>
      </c>
      <c r="S17" s="3">
        <v>0</v>
      </c>
      <c r="T17" s="15">
        <f>SUM(I17+J17+K17+L17+M17+N17+O17+P17+Q17+R17+S17+G17)</f>
        <v>5190</v>
      </c>
      <c r="V17" s="22"/>
      <c r="X17" s="23"/>
    </row>
    <row r="18" spans="1:25" x14ac:dyDescent="0.2">
      <c r="C18" s="13"/>
      <c r="D18" s="13" t="s">
        <v>26</v>
      </c>
      <c r="E18" s="13" t="s">
        <v>31</v>
      </c>
      <c r="F18" s="13"/>
      <c r="G18" s="3">
        <v>0</v>
      </c>
      <c r="H18" s="26"/>
      <c r="I18" s="3">
        <v>0</v>
      </c>
      <c r="J18" s="3">
        <v>0</v>
      </c>
      <c r="K18" s="3">
        <v>0</v>
      </c>
      <c r="L18" s="3">
        <v>250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400</v>
      </c>
      <c r="S18" s="3">
        <v>0</v>
      </c>
      <c r="T18" s="15">
        <f>SUM(I18+J18+K18+L18+M18+N18+O18+P18+Q18+R18+S18+G18)</f>
        <v>650</v>
      </c>
      <c r="V18" s="22"/>
      <c r="X18" s="23"/>
    </row>
    <row r="19" spans="1:25" x14ac:dyDescent="0.2">
      <c r="C19" s="13"/>
      <c r="D19" s="13" t="s">
        <v>27</v>
      </c>
      <c r="E19" s="13" t="s">
        <v>32</v>
      </c>
      <c r="F19" s="13"/>
      <c r="G19" s="3">
        <v>0</v>
      </c>
      <c r="H19" s="26"/>
      <c r="I19" s="3">
        <v>0</v>
      </c>
      <c r="J19" s="3">
        <v>0</v>
      </c>
      <c r="K19" s="3">
        <v>0</v>
      </c>
      <c r="L19" s="3">
        <v>0</v>
      </c>
      <c r="M19" s="3">
        <v>280</v>
      </c>
      <c r="N19" s="3">
        <v>280</v>
      </c>
      <c r="O19" s="3">
        <v>280</v>
      </c>
      <c r="P19" s="3">
        <v>280</v>
      </c>
      <c r="Q19" s="3">
        <v>0</v>
      </c>
      <c r="R19" s="3">
        <v>0</v>
      </c>
      <c r="S19" s="3">
        <v>0</v>
      </c>
      <c r="T19" s="15">
        <f>SUM(I19+J19+K19+L19+M19+N19+O19+P19+Q19+R19+S19+G19)</f>
        <v>1120</v>
      </c>
      <c r="V19" s="22"/>
      <c r="X19" s="23"/>
    </row>
    <row r="20" spans="1:25" x14ac:dyDescent="0.2">
      <c r="C20" s="13"/>
      <c r="D20" s="30" t="s">
        <v>28</v>
      </c>
      <c r="E20" s="30" t="s">
        <v>33</v>
      </c>
      <c r="F20" s="30"/>
      <c r="G20" s="31">
        <v>1540</v>
      </c>
      <c r="H20" s="32"/>
      <c r="I20" s="31">
        <v>1540</v>
      </c>
      <c r="J20" s="31">
        <v>1540</v>
      </c>
      <c r="K20" s="31">
        <v>1540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1540</v>
      </c>
      <c r="T20" s="33">
        <f>SUM(I20+J20+K20+L20+M20+N20+O20+P20+Q20+R20+S20+G20)</f>
        <v>7700</v>
      </c>
      <c r="V20" s="22"/>
      <c r="X20" s="23"/>
    </row>
    <row r="21" spans="1:25" x14ac:dyDescent="0.2">
      <c r="C21" s="2" t="s">
        <v>29</v>
      </c>
      <c r="D21" s="13"/>
      <c r="E21" s="13"/>
      <c r="F21" s="13"/>
      <c r="G21" s="3">
        <f>SUM(G17:G20)</f>
        <v>1540</v>
      </c>
      <c r="H21" s="26"/>
      <c r="I21" s="3">
        <f>SUM(I17:I20)</f>
        <v>1540</v>
      </c>
      <c r="J21" s="3">
        <f>SUM(J17:J20)</f>
        <v>1540</v>
      </c>
      <c r="K21" s="3">
        <f>SUM(K17:K20)</f>
        <v>1540</v>
      </c>
      <c r="L21" s="3">
        <f>SUM(L17:L20)</f>
        <v>683</v>
      </c>
      <c r="M21" s="3">
        <f>SUM(M17:M20)</f>
        <v>1145</v>
      </c>
      <c r="N21" s="3">
        <f>SUM(N17:N20)</f>
        <v>1145</v>
      </c>
      <c r="O21" s="3">
        <f>SUM(O17:O20)</f>
        <v>1145</v>
      </c>
      <c r="P21" s="3">
        <f>SUM(P17:P20)</f>
        <v>1145</v>
      </c>
      <c r="Q21" s="3">
        <f>SUM(Q17:Q20)</f>
        <v>865</v>
      </c>
      <c r="R21" s="3">
        <f>SUM(R17:R20)</f>
        <v>832</v>
      </c>
      <c r="S21" s="3">
        <f>SUM(S17:S20)</f>
        <v>1540</v>
      </c>
      <c r="T21" s="15">
        <f>SUM(I21+J21+K21+L21+M21+N21+O21+P21+Q21+R21+S21+G21)</f>
        <v>14660</v>
      </c>
      <c r="V21" s="22"/>
      <c r="X21" s="23"/>
    </row>
    <row r="22" spans="1:25" x14ac:dyDescent="0.2">
      <c r="C22" s="13"/>
      <c r="D22" s="13"/>
      <c r="E22" s="13"/>
      <c r="F22" s="13"/>
      <c r="G22" s="3"/>
      <c r="H22" s="26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5"/>
      <c r="V22" s="22"/>
      <c r="X22" s="23"/>
    </row>
    <row r="23" spans="1:25" ht="14.25" customHeight="1" thickBot="1" x14ac:dyDescent="0.25">
      <c r="C23" s="13" t="s">
        <v>23</v>
      </c>
      <c r="D23" s="13" t="s">
        <v>24</v>
      </c>
      <c r="E23" s="13"/>
      <c r="F23" s="13"/>
      <c r="G23" s="3">
        <v>0</v>
      </c>
      <c r="H23" s="26"/>
      <c r="I23" s="3">
        <v>0</v>
      </c>
      <c r="J23" s="3">
        <v>0</v>
      </c>
      <c r="K23" s="3">
        <v>0</v>
      </c>
      <c r="L23" s="3">
        <v>25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f>SUM(I23+J23+K23+L23+M23+N23+O23+P23+Q23+R23+S23+G23)</f>
        <v>25</v>
      </c>
    </row>
    <row r="24" spans="1:25" ht="19.5" customHeight="1" x14ac:dyDescent="0.25">
      <c r="C24" s="9" t="s">
        <v>5</v>
      </c>
      <c r="D24" s="10"/>
      <c r="G24" s="19">
        <f>SUM(G9:G14,G21,G23)</f>
        <v>1980</v>
      </c>
      <c r="H24" s="26"/>
      <c r="I24" s="19">
        <f>SUM(I9:I14,I21,I23)</f>
        <v>1980</v>
      </c>
      <c r="J24" s="19">
        <f>SUM(J9:J14,J21,J23)</f>
        <v>1980</v>
      </c>
      <c r="K24" s="19">
        <f>SUM(K9:K14,K21,K23)</f>
        <v>2155</v>
      </c>
      <c r="L24" s="19">
        <f>SUM(L9:L14,L21,L23)</f>
        <v>1448</v>
      </c>
      <c r="M24" s="19">
        <f>SUM(M9:M14,M21,M23)</f>
        <v>2185</v>
      </c>
      <c r="N24" s="19">
        <f>SUM(N9:N14,N21,N23)</f>
        <v>2185</v>
      </c>
      <c r="O24" s="19">
        <f>SUM(O9:O14,O21,O23)</f>
        <v>2185</v>
      </c>
      <c r="P24" s="19">
        <f>SUM(P9:P14,P21,P23)</f>
        <v>2185</v>
      </c>
      <c r="Q24" s="19">
        <f>SUM(Q9:Q14,Q21,Q23)</f>
        <v>1905</v>
      </c>
      <c r="R24" s="19">
        <f>SUM(R9:R14,R21,R23)</f>
        <v>1747</v>
      </c>
      <c r="S24" s="19">
        <f>SUM(S9:S14,S21,S23)</f>
        <v>1980</v>
      </c>
      <c r="T24" s="34">
        <f>SUM(I24+J24+K24+L24+M24+N24+O24+P24+Q24+R24+S24+G24)</f>
        <v>23915</v>
      </c>
    </row>
    <row r="25" spans="1:25" ht="19.5" customHeight="1" x14ac:dyDescent="0.25">
      <c r="C25" s="9"/>
      <c r="D25" s="10"/>
      <c r="G25" s="18"/>
      <c r="H25" s="2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2"/>
    </row>
    <row r="26" spans="1:25" s="4" customFormat="1" ht="16.5" customHeight="1" x14ac:dyDescent="0.2">
      <c r="A26" s="2" t="s">
        <v>17</v>
      </c>
      <c r="B26" s="2"/>
      <c r="C26" s="2"/>
      <c r="D26" s="2"/>
      <c r="E26" s="2"/>
      <c r="F26" s="2"/>
      <c r="G26" s="21">
        <f>G3+G6-G24</f>
        <v>13658.800000000001</v>
      </c>
      <c r="H26" s="29"/>
      <c r="I26" s="21">
        <f>I3+I6-I24</f>
        <v>14528.810000000001</v>
      </c>
      <c r="J26" s="21">
        <f>J3+J6-J24</f>
        <v>15398.82</v>
      </c>
      <c r="K26" s="21">
        <f>K3+K6-K24</f>
        <v>16093.830000000002</v>
      </c>
      <c r="L26" s="21">
        <f>L3+L6-L24</f>
        <v>17495.840000000004</v>
      </c>
      <c r="M26" s="21">
        <f>M3+M6-M24</f>
        <v>18160.850000000006</v>
      </c>
      <c r="N26" s="21">
        <f>N3+N6-N24</f>
        <v>18825.860000000008</v>
      </c>
      <c r="O26" s="21">
        <f>O3+O6-O24</f>
        <v>19490.87000000001</v>
      </c>
      <c r="P26" s="21">
        <f>P3+P6-P24</f>
        <v>20155.880000000012</v>
      </c>
      <c r="Q26" s="21">
        <f>Q3+Q6-Q24</f>
        <v>21100.890000000014</v>
      </c>
      <c r="R26" s="21">
        <f>R3+R6-R24</f>
        <v>22203.900000000016</v>
      </c>
      <c r="S26" s="21">
        <f>S3+S6-S24</f>
        <v>23073.910000000018</v>
      </c>
      <c r="Y26" s="24"/>
    </row>
    <row r="27" spans="1:25" x14ac:dyDescent="0.2">
      <c r="G27" s="20"/>
      <c r="H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9" spans="1:25" x14ac:dyDescent="0.2">
      <c r="C29" s="20"/>
      <c r="I29" s="2"/>
    </row>
  </sheetData>
  <phoneticPr fontId="4" type="noConversion"/>
  <pageMargins left="0.1" right="0.1" top="0.94" bottom="0.17" header="0.25" footer="0.17"/>
  <pageSetup scale="75" orientation="landscape" r:id="rId1"/>
  <headerFooter alignWithMargins="0">
    <oddHeader>&amp;L&amp;"Arial,Bold"&amp;8Estimates Only&amp;C&amp;"Arial,Bold"TUSCANY PROFESSIONAL PLAZA OWNERS ASSOCIATION
 Budget Overview
 2022 - 2023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Coldwell Banker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Monson</dc:creator>
  <cp:lastModifiedBy>Five Star</cp:lastModifiedBy>
  <cp:lastPrinted>2022-12-06T21:18:34Z</cp:lastPrinted>
  <dcterms:created xsi:type="dcterms:W3CDTF">2000-01-12T18:22:38Z</dcterms:created>
  <dcterms:modified xsi:type="dcterms:W3CDTF">2023-12-04T23:25:48Z</dcterms:modified>
</cp:coreProperties>
</file>