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As\TPPOA\Owners Meeting\2023\"/>
    </mc:Choice>
  </mc:AlternateContent>
  <xr:revisionPtr revIDLastSave="0" documentId="13_ncr:1_{72D59F3F-A9D0-4190-B0AD-1B36180EEBB9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Sheet1!$A:$F,Sheet1!$1:$1</definedName>
  </definedNames>
  <calcPr calcId="191029"/>
</workbook>
</file>

<file path=xl/calcChain.xml><?xml version="1.0" encoding="utf-8"?>
<calcChain xmlns="http://schemas.openxmlformats.org/spreadsheetml/2006/main">
  <c r="T13" i="1" l="1"/>
  <c r="T10" i="1"/>
  <c r="T9" i="1"/>
  <c r="T14" i="1"/>
  <c r="S22" i="1"/>
  <c r="S25" i="1" s="1"/>
  <c r="R22" i="1"/>
  <c r="R25" i="1" s="1"/>
  <c r="Q22" i="1"/>
  <c r="P22" i="1"/>
  <c r="P25" i="1" s="1"/>
  <c r="O22" i="1"/>
  <c r="O25" i="1" s="1"/>
  <c r="M22" i="1"/>
  <c r="M25" i="1" s="1"/>
  <c r="N22" i="1"/>
  <c r="N25" i="1" s="1"/>
  <c r="L22" i="1"/>
  <c r="T22" i="1" s="1"/>
  <c r="K22" i="1"/>
  <c r="J22" i="1"/>
  <c r="I22" i="1"/>
  <c r="G22" i="1"/>
  <c r="T17" i="1"/>
  <c r="I25" i="1"/>
  <c r="J25" i="1"/>
  <c r="K25" i="1"/>
  <c r="Q25" i="1"/>
  <c r="G25" i="1"/>
  <c r="T21" i="1"/>
  <c r="T20" i="1"/>
  <c r="T19" i="1"/>
  <c r="T18" i="1"/>
  <c r="J6" i="1"/>
  <c r="K6" i="1"/>
  <c r="L6" i="1"/>
  <c r="M6" i="1"/>
  <c r="N6" i="1"/>
  <c r="O6" i="1"/>
  <c r="P6" i="1"/>
  <c r="Q6" i="1"/>
  <c r="R6" i="1"/>
  <c r="S6" i="1"/>
  <c r="G6" i="1"/>
  <c r="I6" i="1"/>
  <c r="T11" i="1"/>
  <c r="T12" i="1"/>
  <c r="T24" i="1"/>
  <c r="T5" i="1"/>
  <c r="T6" i="1" s="1"/>
  <c r="L25" i="1" l="1"/>
  <c r="T25" i="1"/>
  <c r="G27" i="1"/>
  <c r="I3" i="1"/>
  <c r="I27" i="1" s="1"/>
  <c r="J3" i="1" s="1"/>
  <c r="J27" i="1" s="1"/>
  <c r="K3" i="1" s="1"/>
  <c r="K27" i="1" s="1"/>
  <c r="L3" i="1" s="1"/>
  <c r="L27" i="1" s="1"/>
  <c r="M3" i="1" s="1"/>
  <c r="M27" i="1" s="1"/>
  <c r="N3" i="1" s="1"/>
  <c r="N27" i="1" s="1"/>
  <c r="O3" i="1" s="1"/>
  <c r="O27" i="1" s="1"/>
  <c r="P3" i="1" s="1"/>
  <c r="P27" i="1" s="1"/>
  <c r="Q3" i="1" s="1"/>
  <c r="Q27" i="1" s="1"/>
  <c r="R3" i="1" s="1"/>
  <c r="R27" i="1" s="1"/>
  <c r="S3" i="1" s="1"/>
  <c r="S27" i="1" s="1"/>
</calcChain>
</file>

<file path=xl/sharedStrings.xml><?xml version="1.0" encoding="utf-8"?>
<sst xmlns="http://schemas.openxmlformats.org/spreadsheetml/2006/main" count="53" uniqueCount="52">
  <si>
    <t>Member Assessments</t>
  </si>
  <si>
    <t>Total Income</t>
  </si>
  <si>
    <t>Insurance</t>
  </si>
  <si>
    <t>Management Fees</t>
  </si>
  <si>
    <t>Professional Fees</t>
  </si>
  <si>
    <t>Total Expense</t>
  </si>
  <si>
    <t>Electricity (Sprinklers)</t>
  </si>
  <si>
    <t>Water (Interior &amp; Exterior)</t>
  </si>
  <si>
    <t>Taxes</t>
  </si>
  <si>
    <t>5004</t>
  </si>
  <si>
    <t>40022</t>
  </si>
  <si>
    <t>5005</t>
  </si>
  <si>
    <t>5006</t>
  </si>
  <si>
    <t>5010</t>
  </si>
  <si>
    <t>INCOME</t>
  </si>
  <si>
    <t>TOTALS</t>
  </si>
  <si>
    <t>EXPENSES</t>
  </si>
  <si>
    <t>Projected Operating Account Balance</t>
  </si>
  <si>
    <t>Beginning Operating Account Balance</t>
  </si>
  <si>
    <t>50110</t>
  </si>
  <si>
    <t>50112</t>
  </si>
  <si>
    <t>5020</t>
  </si>
  <si>
    <t>Grounds Maintenance</t>
  </si>
  <si>
    <t>5021</t>
  </si>
  <si>
    <t>Office Supplies</t>
  </si>
  <si>
    <t>50201</t>
  </si>
  <si>
    <t>50203</t>
  </si>
  <si>
    <t>50204</t>
  </si>
  <si>
    <t>50209</t>
  </si>
  <si>
    <t>Total Grounds Maintenance</t>
  </si>
  <si>
    <t>Lawn Mowing</t>
  </si>
  <si>
    <t>Sprinkler/Irrigation</t>
  </si>
  <si>
    <t>Weed Control/Fertilization</t>
  </si>
  <si>
    <t>Snow Removal</t>
  </si>
  <si>
    <t>DEC 23</t>
  </si>
  <si>
    <t>JAN 24</t>
  </si>
  <si>
    <t>FEB 24</t>
  </si>
  <si>
    <t>MAR 24</t>
  </si>
  <si>
    <t>APR 24</t>
  </si>
  <si>
    <t>MAY 24</t>
  </si>
  <si>
    <t>JUNE 24</t>
  </si>
  <si>
    <t>JULY 24</t>
  </si>
  <si>
    <t>AUG 24</t>
  </si>
  <si>
    <t>SEPT 24</t>
  </si>
  <si>
    <t>OCT 24</t>
  </si>
  <si>
    <t>NOV 24</t>
  </si>
  <si>
    <t>50200</t>
  </si>
  <si>
    <t xml:space="preserve">Landscaping Install and Maint. </t>
  </si>
  <si>
    <t>Major Increases over last year</t>
  </si>
  <si>
    <t xml:space="preserve">Insurance </t>
  </si>
  <si>
    <t xml:space="preserve">We are currently seeing increases at the rate of 20-30% increase. Once the renewal rate is received we will reach out for alternate quotes if necessary </t>
  </si>
  <si>
    <t>Expense doubled over last years projected budget based on the P&amp;L. May be the result of additional pushes needed due to snowfall amounts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</si>
</sst>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13" x14ac:knownFonts="1">
    <font>
      <sz val="10"/>
      <name val="Arial"/>
    </font>
    <font>
      <sz val="10"/>
      <name val="Arial"/>
    </font>
    <font>
      <b/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0" fontId="2" fillId="0" borderId="0" xfId="0" applyFont="1"/>
    <xf numFmtId="0" fontId="0" fillId="0" borderId="0" xfId="0" applyAlignment="1">
      <alignment horizontal="center"/>
    </xf>
    <xf numFmtId="49" fontId="5" fillId="0" borderId="0" xfId="0" applyNumberFormat="1" applyFont="1"/>
    <xf numFmtId="49" fontId="6" fillId="0" borderId="0" xfId="0" applyNumberFormat="1" applyFont="1"/>
    <xf numFmtId="4" fontId="7" fillId="0" borderId="0" xfId="0" applyNumberFormat="1" applyFont="1"/>
    <xf numFmtId="49" fontId="5" fillId="0" borderId="0" xfId="0" applyNumberFormat="1" applyFont="1" applyAlignment="1">
      <alignment horizontal="left"/>
    </xf>
    <xf numFmtId="164" fontId="5" fillId="0" borderId="0" xfId="0" applyNumberFormat="1" applyFont="1"/>
    <xf numFmtId="164" fontId="5" fillId="0" borderId="3" xfId="0" applyNumberFormat="1" applyFont="1" applyBorder="1"/>
    <xf numFmtId="43" fontId="0" fillId="0" borderId="0" xfId="1" applyFont="1"/>
    <xf numFmtId="43" fontId="0" fillId="0" borderId="0" xfId="0" applyNumberFormat="1"/>
    <xf numFmtId="43" fontId="2" fillId="0" borderId="0" xfId="0" applyNumberFormat="1" applyFont="1"/>
    <xf numFmtId="164" fontId="5" fillId="2" borderId="0" xfId="0" applyNumberFormat="1" applyFont="1" applyFill="1"/>
    <xf numFmtId="164" fontId="8" fillId="2" borderId="3" xfId="0" applyNumberFormat="1" applyFont="1" applyFill="1" applyBorder="1"/>
    <xf numFmtId="164" fontId="5" fillId="0" borderId="5" xfId="0" applyNumberFormat="1" applyFont="1" applyBorder="1"/>
    <xf numFmtId="164" fontId="5" fillId="2" borderId="5" xfId="0" applyNumberFormat="1" applyFont="1" applyFill="1" applyBorder="1"/>
    <xf numFmtId="0" fontId="10" fillId="0" borderId="0" xfId="0" applyFont="1"/>
    <xf numFmtId="49" fontId="10" fillId="0" borderId="0" xfId="0" applyNumberFormat="1" applyFont="1"/>
    <xf numFmtId="49" fontId="5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2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5" fillId="0" borderId="2" xfId="0" applyNumberFormat="1" applyFont="1" applyBorder="1"/>
    <xf numFmtId="164" fontId="11" fillId="0" borderId="0" xfId="0" applyNumberFormat="1" applyFont="1"/>
    <xf numFmtId="164" fontId="11" fillId="2" borderId="0" xfId="0" applyNumberFormat="1" applyFont="1" applyFill="1"/>
    <xf numFmtId="0" fontId="4" fillId="0" borderId="0" xfId="0" applyFont="1"/>
    <xf numFmtId="49" fontId="11" fillId="0" borderId="0" xfId="0" applyNumberFormat="1" applyFont="1"/>
    <xf numFmtId="4" fontId="12" fillId="0" borderId="0" xfId="0" applyNumberFormat="1" applyFont="1"/>
    <xf numFmtId="49" fontId="11" fillId="0" borderId="4" xfId="0" applyNumberFormat="1" applyFont="1" applyBorder="1"/>
    <xf numFmtId="164" fontId="11" fillId="0" borderId="4" xfId="0" applyNumberFormat="1" applyFont="1" applyBorder="1"/>
    <xf numFmtId="164" fontId="11" fillId="2" borderId="4" xfId="0" applyNumberFormat="1" applyFont="1" applyFill="1" applyBorder="1"/>
    <xf numFmtId="4" fontId="12" fillId="0" borderId="4" xfId="0" applyNumberFormat="1" applyFont="1" applyBorder="1"/>
    <xf numFmtId="44" fontId="5" fillId="0" borderId="0" xfId="2" applyFont="1"/>
    <xf numFmtId="44" fontId="5" fillId="2" borderId="0" xfId="2" applyFont="1" applyFill="1" applyBorder="1"/>
    <xf numFmtId="0" fontId="5" fillId="0" borderId="0" xfId="0" applyFont="1"/>
    <xf numFmtId="49" fontId="2" fillId="0" borderId="0" xfId="0" applyNumberFormat="1" applyFont="1" applyAlignment="1">
      <alignment horizontal="center"/>
    </xf>
    <xf numFmtId="49" fontId="4" fillId="0" borderId="6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3"/>
  <sheetViews>
    <sheetView tabSelected="1" zoomScaleNormal="100" workbookViewId="0">
      <selection activeCell="T38" sqref="T38"/>
    </sheetView>
  </sheetViews>
  <sheetFormatPr defaultRowHeight="12.75" x14ac:dyDescent="0.2"/>
  <cols>
    <col min="1" max="1" width="3.28515625" style="2" customWidth="1"/>
    <col min="2" max="2" width="2" style="2" customWidth="1"/>
    <col min="3" max="3" width="5" style="2" customWidth="1"/>
    <col min="4" max="4" width="5.28515625" style="2" customWidth="1"/>
    <col min="5" max="5" width="3" style="2" customWidth="1"/>
    <col min="6" max="6" width="18.85546875" style="2" customWidth="1"/>
    <col min="7" max="7" width="11.28515625" style="1" bestFit="1" customWidth="1"/>
    <col min="8" max="8" width="1.42578125" style="1" customWidth="1"/>
    <col min="9" max="19" width="11.28515625" style="1" bestFit="1" customWidth="1"/>
    <col min="20" max="20" width="9.7109375" bestFit="1" customWidth="1"/>
    <col min="22" max="23" width="10.28515625" bestFit="1" customWidth="1"/>
  </cols>
  <sheetData>
    <row r="1" spans="1:24" s="4" customFormat="1" ht="14.25" thickTop="1" thickBot="1" x14ac:dyDescent="0.25">
      <c r="A1" s="20"/>
      <c r="B1" s="20"/>
      <c r="C1" s="20"/>
      <c r="D1" s="20"/>
      <c r="E1" s="20"/>
      <c r="F1" s="20"/>
      <c r="G1" s="21" t="s">
        <v>34</v>
      </c>
      <c r="H1" s="22"/>
      <c r="I1" s="21" t="s">
        <v>35</v>
      </c>
      <c r="J1" s="21" t="s">
        <v>36</v>
      </c>
      <c r="K1" s="21" t="s">
        <v>37</v>
      </c>
      <c r="L1" s="21" t="s">
        <v>38</v>
      </c>
      <c r="M1" s="21" t="s">
        <v>39</v>
      </c>
      <c r="N1" s="21" t="s">
        <v>40</v>
      </c>
      <c r="O1" s="21" t="s">
        <v>41</v>
      </c>
      <c r="P1" s="21" t="s">
        <v>42</v>
      </c>
      <c r="Q1" s="21" t="s">
        <v>43</v>
      </c>
      <c r="R1" s="21" t="s">
        <v>44</v>
      </c>
      <c r="S1" s="21" t="s">
        <v>45</v>
      </c>
      <c r="T1" s="23" t="s">
        <v>15</v>
      </c>
    </row>
    <row r="2" spans="1:24" s="4" customFormat="1" ht="13.5" thickTop="1" x14ac:dyDescent="0.2">
      <c r="A2" s="20"/>
      <c r="B2" s="20"/>
      <c r="C2" s="20"/>
      <c r="D2" s="20"/>
      <c r="E2" s="20"/>
      <c r="F2" s="20"/>
      <c r="G2" s="20"/>
      <c r="H2" s="22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3"/>
    </row>
    <row r="3" spans="1:24" s="4" customFormat="1" ht="13.5" thickBot="1" x14ac:dyDescent="0.25">
      <c r="A3" s="8" t="s">
        <v>18</v>
      </c>
      <c r="B3" s="24"/>
      <c r="C3" s="20"/>
      <c r="D3" s="20"/>
      <c r="E3" s="20"/>
      <c r="F3" s="20"/>
      <c r="G3" s="25">
        <v>12788.79</v>
      </c>
      <c r="H3" s="14"/>
      <c r="I3" s="25">
        <f>G27</f>
        <v>12398.800000000001</v>
      </c>
      <c r="J3" s="25">
        <f t="shared" ref="J3:S3" si="0">I27</f>
        <v>12008.810000000001</v>
      </c>
      <c r="K3" s="25">
        <f t="shared" si="0"/>
        <v>11618.820000000002</v>
      </c>
      <c r="L3" s="25">
        <f t="shared" si="0"/>
        <v>11053.830000000002</v>
      </c>
      <c r="M3" s="25">
        <f t="shared" si="0"/>
        <v>11788.840000000002</v>
      </c>
      <c r="N3" s="25">
        <f t="shared" si="0"/>
        <v>12323.850000000002</v>
      </c>
      <c r="O3" s="25">
        <f t="shared" si="0"/>
        <v>12543.860000000002</v>
      </c>
      <c r="P3" s="25">
        <f t="shared" si="0"/>
        <v>13078.870000000003</v>
      </c>
      <c r="Q3" s="25">
        <f t="shared" si="0"/>
        <v>13298.880000000003</v>
      </c>
      <c r="R3" s="25">
        <f t="shared" si="0"/>
        <v>14113.890000000003</v>
      </c>
      <c r="S3" s="25">
        <f t="shared" si="0"/>
        <v>14883.900000000001</v>
      </c>
      <c r="T3" s="23"/>
    </row>
    <row r="4" spans="1:24" x14ac:dyDescent="0.2">
      <c r="A4" s="5"/>
      <c r="B4" s="5" t="s">
        <v>14</v>
      </c>
      <c r="C4" s="5"/>
      <c r="D4" s="5"/>
      <c r="E4" s="5"/>
      <c r="F4" s="5"/>
      <c r="G4" s="26"/>
      <c r="H4" s="27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8"/>
    </row>
    <row r="5" spans="1:24" x14ac:dyDescent="0.2">
      <c r="A5" s="5"/>
      <c r="B5" s="5"/>
      <c r="C5" s="29" t="s">
        <v>10</v>
      </c>
      <c r="D5" s="29" t="s">
        <v>0</v>
      </c>
      <c r="E5" s="29"/>
      <c r="F5" s="29"/>
      <c r="G5" s="26">
        <v>2850.01</v>
      </c>
      <c r="H5" s="27"/>
      <c r="I5" s="26">
        <v>2850.01</v>
      </c>
      <c r="J5" s="26">
        <v>2850.01</v>
      </c>
      <c r="K5" s="26">
        <v>2850.01</v>
      </c>
      <c r="L5" s="26">
        <v>2850.01</v>
      </c>
      <c r="M5" s="26">
        <v>2850.01</v>
      </c>
      <c r="N5" s="26">
        <v>2850.01</v>
      </c>
      <c r="O5" s="26">
        <v>2850.01</v>
      </c>
      <c r="P5" s="26">
        <v>2850.01</v>
      </c>
      <c r="Q5" s="26">
        <v>2850.01</v>
      </c>
      <c r="R5" s="26">
        <v>2850.01</v>
      </c>
      <c r="S5" s="26">
        <v>2850.01</v>
      </c>
      <c r="T5" s="30">
        <f>SUM(I5+J5+K5+L5+M5+N5+O5+P5+Q5+R5+S5+G5)</f>
        <v>34200.12000000001</v>
      </c>
      <c r="V5" s="11"/>
      <c r="X5" s="12"/>
    </row>
    <row r="6" spans="1:24" x14ac:dyDescent="0.2">
      <c r="A6" s="5"/>
      <c r="B6" s="5"/>
      <c r="C6" s="8" t="s">
        <v>1</v>
      </c>
      <c r="D6" s="5"/>
      <c r="E6" s="5"/>
      <c r="F6" s="5"/>
      <c r="G6" s="16">
        <f>SUM(G5)</f>
        <v>2850.01</v>
      </c>
      <c r="H6" s="17"/>
      <c r="I6" s="16">
        <f>SUM(I5)</f>
        <v>2850.01</v>
      </c>
      <c r="J6" s="16">
        <f t="shared" ref="J6:S6" si="1">SUM(J5)</f>
        <v>2850.01</v>
      </c>
      <c r="K6" s="16">
        <f t="shared" si="1"/>
        <v>2850.01</v>
      </c>
      <c r="L6" s="16">
        <f t="shared" si="1"/>
        <v>2850.01</v>
      </c>
      <c r="M6" s="16">
        <f t="shared" si="1"/>
        <v>2850.01</v>
      </c>
      <c r="N6" s="16">
        <f t="shared" si="1"/>
        <v>2850.01</v>
      </c>
      <c r="O6" s="16">
        <f t="shared" si="1"/>
        <v>2850.01</v>
      </c>
      <c r="P6" s="16">
        <f t="shared" si="1"/>
        <v>2850.01</v>
      </c>
      <c r="Q6" s="16">
        <f t="shared" si="1"/>
        <v>2850.01</v>
      </c>
      <c r="R6" s="16">
        <f t="shared" si="1"/>
        <v>2850.01</v>
      </c>
      <c r="S6" s="16">
        <f t="shared" si="1"/>
        <v>2850.01</v>
      </c>
      <c r="T6" s="17">
        <f>SUM(T5)</f>
        <v>34200.12000000001</v>
      </c>
      <c r="X6" s="12"/>
    </row>
    <row r="7" spans="1:24" x14ac:dyDescent="0.2">
      <c r="A7" s="5"/>
      <c r="B7" s="5"/>
      <c r="C7" s="5"/>
      <c r="D7" s="5"/>
      <c r="E7" s="5"/>
      <c r="F7" s="5"/>
      <c r="G7" s="9"/>
      <c r="H7" s="14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28"/>
      <c r="X7" s="12"/>
    </row>
    <row r="8" spans="1:24" ht="13.5" customHeight="1" x14ac:dyDescent="0.2">
      <c r="A8" s="5"/>
      <c r="B8" s="5" t="s">
        <v>16</v>
      </c>
      <c r="C8" s="5"/>
      <c r="D8" s="5"/>
      <c r="E8" s="5"/>
      <c r="F8" s="5"/>
      <c r="G8" s="26"/>
      <c r="H8" s="27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8"/>
      <c r="X8" s="12"/>
    </row>
    <row r="9" spans="1:24" ht="15" customHeight="1" x14ac:dyDescent="0.2">
      <c r="A9" s="5"/>
      <c r="B9" s="5"/>
      <c r="C9" s="29" t="s">
        <v>9</v>
      </c>
      <c r="D9" s="29" t="s">
        <v>3</v>
      </c>
      <c r="E9" s="29"/>
      <c r="F9" s="29"/>
      <c r="G9" s="26">
        <v>350</v>
      </c>
      <c r="H9" s="27"/>
      <c r="I9" s="26">
        <v>350</v>
      </c>
      <c r="J9" s="26">
        <v>350</v>
      </c>
      <c r="K9" s="26">
        <v>350</v>
      </c>
      <c r="L9" s="26">
        <v>350</v>
      </c>
      <c r="M9" s="26">
        <v>350</v>
      </c>
      <c r="N9" s="26">
        <v>350</v>
      </c>
      <c r="O9" s="26">
        <v>350</v>
      </c>
      <c r="P9" s="26">
        <v>350</v>
      </c>
      <c r="Q9" s="26">
        <v>350</v>
      </c>
      <c r="R9" s="26">
        <v>350</v>
      </c>
      <c r="S9" s="26">
        <v>350</v>
      </c>
      <c r="T9" s="30">
        <f>SUM(I9+J9+K9+L9+M9+N9+O9+P9+Q9+R9+S9+G9)</f>
        <v>4200</v>
      </c>
      <c r="V9" s="11"/>
      <c r="X9" s="12"/>
    </row>
    <row r="10" spans="1:24" x14ac:dyDescent="0.2">
      <c r="A10" s="5"/>
      <c r="B10" s="5"/>
      <c r="C10" s="29" t="s">
        <v>11</v>
      </c>
      <c r="D10" s="29" t="s">
        <v>2</v>
      </c>
      <c r="E10" s="29"/>
      <c r="F10" s="29"/>
      <c r="G10" s="26">
        <v>0</v>
      </c>
      <c r="H10" s="27"/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175</v>
      </c>
      <c r="S10" s="26">
        <v>0</v>
      </c>
      <c r="T10" s="30">
        <f>SUM(I10+J10+K10+L10+M10+N10+O10+P10+Q10+R10+S10+G10)</f>
        <v>175</v>
      </c>
      <c r="X10" s="12"/>
    </row>
    <row r="11" spans="1:24" x14ac:dyDescent="0.2">
      <c r="A11" s="5"/>
      <c r="B11" s="5"/>
      <c r="C11" s="29" t="s">
        <v>12</v>
      </c>
      <c r="D11" s="29" t="s">
        <v>4</v>
      </c>
      <c r="E11" s="29"/>
      <c r="F11" s="29"/>
      <c r="G11" s="26">
        <v>0</v>
      </c>
      <c r="H11" s="27"/>
      <c r="I11" s="26">
        <v>0</v>
      </c>
      <c r="J11" s="26">
        <v>0</v>
      </c>
      <c r="K11" s="26">
        <v>165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30">
        <f>SUM(I11+J11+K11+L11+M11+N11+O11+P11+Q11+R11+S11+G11)</f>
        <v>165</v>
      </c>
      <c r="X11" s="12"/>
    </row>
    <row r="12" spans="1:24" x14ac:dyDescent="0.2">
      <c r="A12" s="5"/>
      <c r="B12" s="5"/>
      <c r="C12" s="29" t="s">
        <v>13</v>
      </c>
      <c r="D12" s="29" t="s">
        <v>8</v>
      </c>
      <c r="E12" s="29"/>
      <c r="F12" s="29"/>
      <c r="G12" s="26">
        <v>0</v>
      </c>
      <c r="H12" s="27"/>
      <c r="I12" s="26">
        <v>0</v>
      </c>
      <c r="J12" s="26">
        <v>0</v>
      </c>
      <c r="K12" s="26">
        <v>10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30">
        <f>SUM(I12+J12+K12+L12+M12+N12+O12+P12+Q12+R12+S12+G12)</f>
        <v>10</v>
      </c>
      <c r="X12" s="12"/>
    </row>
    <row r="13" spans="1:24" x14ac:dyDescent="0.2">
      <c r="A13" s="5"/>
      <c r="B13" s="5"/>
      <c r="C13" s="29" t="s">
        <v>19</v>
      </c>
      <c r="D13" s="29" t="s">
        <v>6</v>
      </c>
      <c r="E13" s="29"/>
      <c r="F13" s="29"/>
      <c r="G13" s="26">
        <v>90</v>
      </c>
      <c r="H13" s="27"/>
      <c r="I13" s="26">
        <v>90</v>
      </c>
      <c r="J13" s="26">
        <v>90</v>
      </c>
      <c r="K13" s="26">
        <v>90</v>
      </c>
      <c r="L13" s="26">
        <v>90</v>
      </c>
      <c r="M13" s="26">
        <v>90</v>
      </c>
      <c r="N13" s="26">
        <v>90</v>
      </c>
      <c r="O13" s="26">
        <v>90</v>
      </c>
      <c r="P13" s="26">
        <v>90</v>
      </c>
      <c r="Q13" s="26">
        <v>90</v>
      </c>
      <c r="R13" s="26">
        <v>90</v>
      </c>
      <c r="S13" s="26">
        <v>90</v>
      </c>
      <c r="T13" s="30">
        <f>SUM(I13+J13+K13+L13+M13+N13+O13+P13+Q13+R13+S13+G13)</f>
        <v>1080</v>
      </c>
      <c r="V13" s="11"/>
      <c r="X13" s="12"/>
    </row>
    <row r="14" spans="1:24" ht="14.25" customHeight="1" x14ac:dyDescent="0.2">
      <c r="A14" s="5"/>
      <c r="B14" s="5"/>
      <c r="C14" s="29" t="s">
        <v>20</v>
      </c>
      <c r="D14" s="29" t="s">
        <v>7</v>
      </c>
      <c r="E14" s="29"/>
      <c r="F14" s="29"/>
      <c r="G14" s="26">
        <v>0</v>
      </c>
      <c r="H14" s="27"/>
      <c r="I14" s="26">
        <v>0</v>
      </c>
      <c r="J14" s="26">
        <v>0</v>
      </c>
      <c r="K14" s="26">
        <v>0</v>
      </c>
      <c r="L14" s="26">
        <v>300</v>
      </c>
      <c r="M14" s="26">
        <v>600</v>
      </c>
      <c r="N14" s="26">
        <v>600</v>
      </c>
      <c r="O14" s="26">
        <v>600</v>
      </c>
      <c r="P14" s="26">
        <v>600</v>
      </c>
      <c r="Q14" s="26">
        <v>600</v>
      </c>
      <c r="R14" s="26">
        <v>300</v>
      </c>
      <c r="S14" s="26">
        <v>0</v>
      </c>
      <c r="T14" s="30">
        <f>SUM(I14+J14+K14+L14+M14+N14+O14+P14+Q14+R14+S14+G14)</f>
        <v>3600</v>
      </c>
      <c r="V14" s="11"/>
      <c r="X14" s="12"/>
    </row>
    <row r="15" spans="1:24" ht="14.25" customHeight="1" x14ac:dyDescent="0.2">
      <c r="A15" s="5"/>
      <c r="B15" s="5"/>
      <c r="C15" s="29"/>
      <c r="D15" s="29"/>
      <c r="E15" s="29"/>
      <c r="F15" s="29"/>
      <c r="G15" s="26"/>
      <c r="H15" s="27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30"/>
      <c r="V15" s="11"/>
      <c r="X15" s="12"/>
    </row>
    <row r="16" spans="1:24" x14ac:dyDescent="0.2">
      <c r="A16" s="5"/>
      <c r="B16" s="5"/>
      <c r="C16" s="5" t="s">
        <v>21</v>
      </c>
      <c r="D16" s="5" t="s">
        <v>22</v>
      </c>
      <c r="E16" s="29"/>
      <c r="F16" s="29"/>
      <c r="G16" s="26"/>
      <c r="H16" s="27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30"/>
      <c r="V16" s="11"/>
      <c r="X16" s="12"/>
    </row>
    <row r="17" spans="1:25" x14ac:dyDescent="0.2">
      <c r="A17" s="5"/>
      <c r="B17" s="5"/>
      <c r="C17" s="5"/>
      <c r="D17" s="29" t="s">
        <v>46</v>
      </c>
      <c r="E17" s="29" t="s">
        <v>47</v>
      </c>
      <c r="F17" s="29"/>
      <c r="G17" s="26">
        <v>0</v>
      </c>
      <c r="H17" s="27"/>
      <c r="I17" s="26">
        <v>0</v>
      </c>
      <c r="J17" s="26">
        <v>0</v>
      </c>
      <c r="K17" s="26">
        <v>0</v>
      </c>
      <c r="L17" s="26">
        <v>145</v>
      </c>
      <c r="M17" s="26">
        <v>145</v>
      </c>
      <c r="N17" s="26">
        <v>145</v>
      </c>
      <c r="O17" s="26">
        <v>145</v>
      </c>
      <c r="P17" s="26">
        <v>145</v>
      </c>
      <c r="Q17" s="26">
        <v>145</v>
      </c>
      <c r="R17" s="26">
        <v>0</v>
      </c>
      <c r="S17" s="26">
        <v>0</v>
      </c>
      <c r="T17" s="30">
        <f>SUM(G17:S17)</f>
        <v>870</v>
      </c>
      <c r="V17" s="11"/>
      <c r="X17" s="12"/>
    </row>
    <row r="18" spans="1:25" x14ac:dyDescent="0.2">
      <c r="A18" s="5"/>
      <c r="B18" s="5"/>
      <c r="C18" s="29"/>
      <c r="D18" s="29" t="s">
        <v>25</v>
      </c>
      <c r="E18" s="29" t="s">
        <v>30</v>
      </c>
      <c r="F18" s="29"/>
      <c r="G18" s="26">
        <v>0</v>
      </c>
      <c r="H18" s="27"/>
      <c r="I18" s="26">
        <v>0</v>
      </c>
      <c r="J18" s="26">
        <v>0</v>
      </c>
      <c r="K18" s="26">
        <v>0</v>
      </c>
      <c r="L18" s="26">
        <v>850</v>
      </c>
      <c r="M18" s="26">
        <v>850</v>
      </c>
      <c r="N18" s="26">
        <v>850</v>
      </c>
      <c r="O18" s="26">
        <v>850</v>
      </c>
      <c r="P18" s="26">
        <v>850</v>
      </c>
      <c r="Q18" s="26">
        <v>850</v>
      </c>
      <c r="R18" s="26">
        <v>850</v>
      </c>
      <c r="S18" s="26">
        <v>0</v>
      </c>
      <c r="T18" s="30">
        <f>SUM(I18+J18+K18+L18+M18+N18+O18+P18+Q18+R18+S18+G18)</f>
        <v>5950</v>
      </c>
      <c r="V18" s="11"/>
      <c r="X18" s="12"/>
    </row>
    <row r="19" spans="1:25" x14ac:dyDescent="0.2">
      <c r="A19" s="5"/>
      <c r="B19" s="5"/>
      <c r="C19" s="29"/>
      <c r="D19" s="29" t="s">
        <v>26</v>
      </c>
      <c r="E19" s="29" t="s">
        <v>31</v>
      </c>
      <c r="F19" s="29"/>
      <c r="G19" s="26">
        <v>0</v>
      </c>
      <c r="H19" s="27"/>
      <c r="I19" s="26">
        <v>0</v>
      </c>
      <c r="J19" s="26">
        <v>0</v>
      </c>
      <c r="K19" s="26">
        <v>0</v>
      </c>
      <c r="L19" s="26">
        <v>315</v>
      </c>
      <c r="M19" s="26">
        <v>0</v>
      </c>
      <c r="N19" s="26">
        <v>315</v>
      </c>
      <c r="O19" s="26">
        <v>0</v>
      </c>
      <c r="P19" s="26">
        <v>315</v>
      </c>
      <c r="Q19" s="26">
        <v>0</v>
      </c>
      <c r="R19" s="26">
        <v>315</v>
      </c>
      <c r="S19" s="26">
        <v>0</v>
      </c>
      <c r="T19" s="30">
        <f>SUM(I19+J19+K19+L19+M19+N19+O19+P19+Q19+R19+S19+G19)</f>
        <v>1260</v>
      </c>
      <c r="V19" s="11"/>
      <c r="X19" s="12"/>
    </row>
    <row r="20" spans="1:25" x14ac:dyDescent="0.2">
      <c r="A20" s="5"/>
      <c r="B20" s="5"/>
      <c r="C20" s="29"/>
      <c r="D20" s="29" t="s">
        <v>27</v>
      </c>
      <c r="E20" s="29" t="s">
        <v>32</v>
      </c>
      <c r="F20" s="29"/>
      <c r="G20" s="26">
        <v>0</v>
      </c>
      <c r="H20" s="27"/>
      <c r="I20" s="26">
        <v>0</v>
      </c>
      <c r="J20" s="26">
        <v>0</v>
      </c>
      <c r="K20" s="26">
        <v>0</v>
      </c>
      <c r="L20" s="26">
        <v>0</v>
      </c>
      <c r="M20" s="26">
        <v>280</v>
      </c>
      <c r="N20" s="26">
        <v>280</v>
      </c>
      <c r="O20" s="26">
        <v>280</v>
      </c>
      <c r="P20" s="26">
        <v>280</v>
      </c>
      <c r="Q20" s="26">
        <v>0</v>
      </c>
      <c r="R20" s="26">
        <v>0</v>
      </c>
      <c r="S20" s="26">
        <v>0</v>
      </c>
      <c r="T20" s="30">
        <f>SUM(I20+J20+K20+L20+M20+N20+O20+P20+Q20+R20+S20+G20)</f>
        <v>1120</v>
      </c>
      <c r="V20" s="11"/>
      <c r="X20" s="12"/>
    </row>
    <row r="21" spans="1:25" x14ac:dyDescent="0.2">
      <c r="A21" s="5"/>
      <c r="B21" s="5"/>
      <c r="C21" s="29"/>
      <c r="D21" s="31" t="s">
        <v>28</v>
      </c>
      <c r="E21" s="31" t="s">
        <v>33</v>
      </c>
      <c r="F21" s="31"/>
      <c r="G21" s="32">
        <v>2800</v>
      </c>
      <c r="H21" s="33"/>
      <c r="I21" s="32">
        <v>2800</v>
      </c>
      <c r="J21" s="32">
        <v>2800</v>
      </c>
      <c r="K21" s="32">
        <v>2800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2800</v>
      </c>
      <c r="T21" s="34">
        <f>SUM(I21+J21+K21+L21+M21+N21+O21+P21+Q21+R21+S21+G21)</f>
        <v>14000</v>
      </c>
      <c r="V21" s="11"/>
      <c r="X21" s="12"/>
    </row>
    <row r="22" spans="1:25" x14ac:dyDescent="0.2">
      <c r="A22" s="5"/>
      <c r="B22" s="5"/>
      <c r="C22" s="5" t="s">
        <v>29</v>
      </c>
      <c r="D22" s="29"/>
      <c r="E22" s="29"/>
      <c r="F22" s="29"/>
      <c r="G22" s="26">
        <f>SUM(G17:G21)</f>
        <v>2800</v>
      </c>
      <c r="H22" s="27"/>
      <c r="I22" s="26">
        <f>SUM(I17:I21)</f>
        <v>2800</v>
      </c>
      <c r="J22" s="26">
        <f>SUM(J17:J21)</f>
        <v>2800</v>
      </c>
      <c r="K22" s="26">
        <f>SUM(K17:K21)</f>
        <v>2800</v>
      </c>
      <c r="L22" s="26">
        <f>SUM(L17:L21)</f>
        <v>1310</v>
      </c>
      <c r="M22" s="26">
        <f>SUM(M17:M21)</f>
        <v>1275</v>
      </c>
      <c r="N22" s="26">
        <f>SUM(N17:N21)</f>
        <v>1590</v>
      </c>
      <c r="O22" s="26">
        <f>SUM(O17:O21)</f>
        <v>1275</v>
      </c>
      <c r="P22" s="26">
        <f>SUM(P17:P21)</f>
        <v>1590</v>
      </c>
      <c r="Q22" s="26">
        <f>SUM(Q17:Q21)</f>
        <v>995</v>
      </c>
      <c r="R22" s="26">
        <f>SUM(R17:R21)</f>
        <v>1165</v>
      </c>
      <c r="S22" s="26">
        <f>SUM(S17:S21)</f>
        <v>2800</v>
      </c>
      <c r="T22" s="30">
        <f>SUM(I22+J22+K22+L22+M22+N22+O22+P22+Q22+R22+S22+G22)</f>
        <v>23200</v>
      </c>
      <c r="V22" s="11"/>
      <c r="X22" s="12"/>
    </row>
    <row r="23" spans="1:25" ht="7.5" customHeight="1" x14ac:dyDescent="0.2">
      <c r="A23" s="5"/>
      <c r="B23" s="5"/>
      <c r="C23" s="29"/>
      <c r="D23" s="29"/>
      <c r="E23" s="29"/>
      <c r="F23" s="29"/>
      <c r="G23" s="26"/>
      <c r="H23" s="27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30"/>
      <c r="V23" s="11"/>
      <c r="X23" s="12"/>
    </row>
    <row r="24" spans="1:25" ht="14.25" customHeight="1" thickBot="1" x14ac:dyDescent="0.25">
      <c r="A24" s="5"/>
      <c r="B24" s="5"/>
      <c r="C24" s="29" t="s">
        <v>23</v>
      </c>
      <c r="D24" s="29" t="s">
        <v>24</v>
      </c>
      <c r="E24" s="29"/>
      <c r="F24" s="29"/>
      <c r="G24" s="26">
        <v>0</v>
      </c>
      <c r="H24" s="27"/>
      <c r="I24" s="26">
        <v>0</v>
      </c>
      <c r="J24" s="26">
        <v>0</v>
      </c>
      <c r="K24" s="26">
        <v>0</v>
      </c>
      <c r="L24" s="26">
        <v>65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f>SUM(I24+J24+K24+L24+M24+N24+O24+P24+Q24+R24+S24+G24)</f>
        <v>65</v>
      </c>
    </row>
    <row r="25" spans="1:25" ht="19.5" customHeight="1" x14ac:dyDescent="0.2">
      <c r="A25" s="5"/>
      <c r="B25" s="5"/>
      <c r="C25" s="5" t="s">
        <v>5</v>
      </c>
      <c r="D25" s="5"/>
      <c r="E25" s="5"/>
      <c r="F25" s="5"/>
      <c r="G25" s="10">
        <f>SUM(G9:G14,G22,G24)</f>
        <v>3240</v>
      </c>
      <c r="H25" s="27"/>
      <c r="I25" s="10">
        <f>SUM(I9:I14,I22,I24)</f>
        <v>3240</v>
      </c>
      <c r="J25" s="10">
        <f>SUM(J9:J14,J22,J24)</f>
        <v>3240</v>
      </c>
      <c r="K25" s="10">
        <f>SUM(K9:K14,K22,K24)</f>
        <v>3415</v>
      </c>
      <c r="L25" s="10">
        <f>SUM(L9:L14,L22,L24)</f>
        <v>2115</v>
      </c>
      <c r="M25" s="10">
        <f>SUM(M9:M14,M22,M24)</f>
        <v>2315</v>
      </c>
      <c r="N25" s="10">
        <f>SUM(N9:N14,N22,N24)</f>
        <v>2630</v>
      </c>
      <c r="O25" s="10">
        <f>SUM(O9:O14,O22,O24)</f>
        <v>2315</v>
      </c>
      <c r="P25" s="10">
        <f>SUM(P9:P14,P22,P24)</f>
        <v>2630</v>
      </c>
      <c r="Q25" s="10">
        <f>SUM(Q9:Q14,Q22,Q24)</f>
        <v>2035</v>
      </c>
      <c r="R25" s="10">
        <f>SUM(R9:R14,R22,R24)</f>
        <v>2080</v>
      </c>
      <c r="S25" s="10">
        <f>SUM(S9:S14,S22,S24)</f>
        <v>3240</v>
      </c>
      <c r="T25" s="15">
        <f>SUM(I25+J25+K25+L25+M25+N25+O25+P25+Q25+R25+S25+G25)</f>
        <v>32495</v>
      </c>
    </row>
    <row r="26" spans="1:25" ht="4.5" customHeight="1" x14ac:dyDescent="0.2">
      <c r="A26" s="5"/>
      <c r="B26" s="5"/>
      <c r="C26" s="5"/>
      <c r="D26" s="5"/>
      <c r="E26" s="5"/>
      <c r="F26" s="5"/>
      <c r="G26" s="9"/>
      <c r="H26" s="14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7"/>
    </row>
    <row r="27" spans="1:25" s="3" customFormat="1" ht="16.5" customHeight="1" x14ac:dyDescent="0.2">
      <c r="A27" s="5" t="s">
        <v>17</v>
      </c>
      <c r="B27" s="5"/>
      <c r="C27" s="5"/>
      <c r="D27" s="5"/>
      <c r="E27" s="5"/>
      <c r="F27" s="5"/>
      <c r="G27" s="35">
        <f>G3+G6-G25</f>
        <v>12398.800000000001</v>
      </c>
      <c r="H27" s="36"/>
      <c r="I27" s="35">
        <f>I3+I6-I25</f>
        <v>12008.810000000001</v>
      </c>
      <c r="J27" s="35">
        <f>J3+J6-J25</f>
        <v>11618.820000000002</v>
      </c>
      <c r="K27" s="35">
        <f>K3+K6-K25</f>
        <v>11053.830000000002</v>
      </c>
      <c r="L27" s="35">
        <f>L3+L6-L25</f>
        <v>11788.840000000002</v>
      </c>
      <c r="M27" s="35">
        <f>M3+M6-M25</f>
        <v>12323.850000000002</v>
      </c>
      <c r="N27" s="35">
        <f>N3+N6-N25</f>
        <v>12543.860000000002</v>
      </c>
      <c r="O27" s="35">
        <f>O3+O6-O25</f>
        <v>13078.870000000003</v>
      </c>
      <c r="P27" s="35">
        <f>P3+P6-P25</f>
        <v>13298.880000000003</v>
      </c>
      <c r="Q27" s="35">
        <f>Q3+Q6-Q25</f>
        <v>14113.890000000003</v>
      </c>
      <c r="R27" s="35">
        <f>R3+R6-R25</f>
        <v>14883.900000000001</v>
      </c>
      <c r="S27" s="35">
        <f>S3+S6-S25</f>
        <v>14493.910000000003</v>
      </c>
      <c r="T27" s="37"/>
      <c r="Y27" s="13"/>
    </row>
    <row r="28" spans="1:25" ht="15.75" x14ac:dyDescent="0.25">
      <c r="A28" s="6"/>
      <c r="B28" s="6"/>
      <c r="C28" s="6"/>
      <c r="D28" s="6"/>
      <c r="E28" s="6"/>
      <c r="F28" s="6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8"/>
    </row>
    <row r="30" spans="1:25" x14ac:dyDescent="0.2">
      <c r="C30" s="38" t="s">
        <v>48</v>
      </c>
      <c r="D30" s="38"/>
      <c r="E30" s="38"/>
      <c r="F30" s="38"/>
      <c r="G30" s="41" t="s">
        <v>49</v>
      </c>
      <c r="H30" s="42"/>
      <c r="I30" s="39" t="s">
        <v>50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5" x14ac:dyDescent="0.2">
      <c r="G31" s="40" t="s">
        <v>33</v>
      </c>
      <c r="H31" s="43"/>
      <c r="I31" s="39" t="s">
        <v>51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1:25" x14ac:dyDescent="0.2"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7:19" x14ac:dyDescent="0.2">
      <c r="G33"/>
      <c r="H33"/>
      <c r="I33"/>
      <c r="J33"/>
      <c r="K33"/>
      <c r="L33"/>
      <c r="M33"/>
      <c r="N33"/>
      <c r="O33"/>
      <c r="P33"/>
      <c r="Q33"/>
      <c r="R33"/>
      <c r="S33"/>
    </row>
  </sheetData>
  <mergeCells count="5">
    <mergeCell ref="G30:H30"/>
    <mergeCell ref="G31:H31"/>
    <mergeCell ref="C30:F30"/>
    <mergeCell ref="I30:T30"/>
    <mergeCell ref="I31:T31"/>
  </mergeCells>
  <phoneticPr fontId="3" type="noConversion"/>
  <pageMargins left="0.1" right="0.1" top="0.94" bottom="0.17" header="0.25" footer="0.17"/>
  <pageSetup scale="75" orientation="landscape" r:id="rId1"/>
  <headerFooter alignWithMargins="0">
    <oddHeader>&amp;L&amp;"Arial,Bold"&amp;8Estimates Only&amp;C&amp;"Arial,Bold"TUSCANY PROFESSIONAL PLAZA OWNERS ASSOCIATION
 Budget Overview
 2023-2024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Coldwell Banker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Monson</dc:creator>
  <cp:lastModifiedBy>Five Star</cp:lastModifiedBy>
  <cp:lastPrinted>2023-12-05T18:59:59Z</cp:lastPrinted>
  <dcterms:created xsi:type="dcterms:W3CDTF">2000-01-12T18:22:38Z</dcterms:created>
  <dcterms:modified xsi:type="dcterms:W3CDTF">2023-12-05T19:01:41Z</dcterms:modified>
</cp:coreProperties>
</file>