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As\CPT HOA\Owners Meeting\2023 HOA Meeting\"/>
    </mc:Choice>
  </mc:AlternateContent>
  <xr:revisionPtr revIDLastSave="0" documentId="13_ncr:1_{55598237-1128-4461-944F-8204AF301072}" xr6:coauthVersionLast="47" xr6:coauthVersionMax="47" xr10:uidLastSave="{00000000-0000-0000-0000-000000000000}"/>
  <bookViews>
    <workbookView xWindow="14400" yWindow="-16320" windowWidth="29040" windowHeight="15720" xr2:uid="{7F8B8A6B-0548-456A-9174-9A008F63F8B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3" i="1" l="1"/>
  <c r="R26" i="1"/>
  <c r="S11" i="1"/>
  <c r="A6" i="2"/>
  <c r="G23" i="1"/>
  <c r="G26" i="1" s="1"/>
  <c r="I23" i="1"/>
  <c r="A5" i="2"/>
  <c r="S18" i="1"/>
  <c r="S14" i="1"/>
  <c r="S15" i="1"/>
  <c r="S12" i="1"/>
  <c r="S10" i="1"/>
  <c r="H5" i="1"/>
  <c r="H8" i="1" s="1"/>
  <c r="I5" i="1"/>
  <c r="J5" i="1"/>
  <c r="J8" i="1" s="1"/>
  <c r="K5" i="1"/>
  <c r="L5" i="1"/>
  <c r="M5" i="1"/>
  <c r="N5" i="1"/>
  <c r="N8" i="1" s="1"/>
  <c r="O5" i="1"/>
  <c r="O8" i="1" s="1"/>
  <c r="P5" i="1"/>
  <c r="Q5" i="1"/>
  <c r="R5" i="1"/>
  <c r="G5" i="1"/>
  <c r="G8" i="1" s="1"/>
  <c r="S25" i="1"/>
  <c r="L8" i="1"/>
  <c r="M8" i="1"/>
  <c r="P8" i="1"/>
  <c r="Q8" i="1"/>
  <c r="R8" i="1"/>
  <c r="K8" i="1"/>
  <c r="I8" i="1"/>
  <c r="H23" i="1"/>
  <c r="J23" i="1"/>
  <c r="J26" i="1" s="1"/>
  <c r="K23" i="1"/>
  <c r="K26" i="1" s="1"/>
  <c r="L23" i="1"/>
  <c r="L26" i="1" s="1"/>
  <c r="M23" i="1"/>
  <c r="M26" i="1" s="1"/>
  <c r="N23" i="1"/>
  <c r="N26" i="1" s="1"/>
  <c r="O23" i="1"/>
  <c r="O26" i="1" s="1"/>
  <c r="P23" i="1"/>
  <c r="Q23" i="1"/>
  <c r="S17" i="1"/>
  <c r="S19" i="1"/>
  <c r="S20" i="1"/>
  <c r="S21" i="1"/>
  <c r="S22" i="1"/>
  <c r="S13" i="1"/>
  <c r="S7" i="1"/>
  <c r="S6" i="1"/>
  <c r="Q26" i="1" l="1"/>
  <c r="I26" i="1"/>
  <c r="P26" i="1"/>
  <c r="H26" i="1"/>
  <c r="S26" i="1" s="1"/>
  <c r="S5" i="1"/>
  <c r="S23" i="1"/>
  <c r="S8" i="1"/>
  <c r="L28" i="1" l="1"/>
  <c r="M3" i="1" s="1"/>
  <c r="M28" i="1" l="1"/>
  <c r="N3" i="1" s="1"/>
  <c r="N28" i="1" l="1"/>
  <c r="O3" i="1" s="1"/>
  <c r="O28" i="1" l="1"/>
  <c r="P3" i="1" s="1"/>
  <c r="P28" i="1" l="1"/>
  <c r="Q3" i="1" s="1"/>
  <c r="Q28" i="1" l="1"/>
  <c r="R3" i="1" s="1"/>
  <c r="G3" i="1" s="1"/>
  <c r="R28" i="1" l="1"/>
  <c r="G28" i="1"/>
  <c r="H3" i="1" s="1"/>
  <c r="H28" i="1" l="1"/>
  <c r="I3" i="1" s="1"/>
  <c r="I28" i="1" l="1"/>
  <c r="J3" i="1" s="1"/>
  <c r="J28" i="1" l="1"/>
  <c r="K3" i="1" s="1"/>
  <c r="K28" i="1" l="1"/>
</calcChain>
</file>

<file path=xl/sharedStrings.xml><?xml version="1.0" encoding="utf-8"?>
<sst xmlns="http://schemas.openxmlformats.org/spreadsheetml/2006/main" count="55" uniqueCount="54">
  <si>
    <t>TOTALS</t>
  </si>
  <si>
    <t>Projected Operating Account Balance</t>
  </si>
  <si>
    <t>INCOME</t>
  </si>
  <si>
    <t>40022</t>
  </si>
  <si>
    <t>40036</t>
  </si>
  <si>
    <t>HOA Late Fees and Fines</t>
  </si>
  <si>
    <t>40037</t>
  </si>
  <si>
    <t>HOA Owner Transer Fee</t>
  </si>
  <si>
    <t>Total Income</t>
  </si>
  <si>
    <t>EXPENSES</t>
  </si>
  <si>
    <t>5004</t>
  </si>
  <si>
    <t>Management Fees</t>
  </si>
  <si>
    <t>5005</t>
  </si>
  <si>
    <t>Insurance</t>
  </si>
  <si>
    <t>5006</t>
  </si>
  <si>
    <t>5010</t>
  </si>
  <si>
    <t>Taxes</t>
  </si>
  <si>
    <t>Weed Control/Fertilization</t>
  </si>
  <si>
    <t>Snow Removal</t>
  </si>
  <si>
    <t>5020</t>
  </si>
  <si>
    <t>Total Expense</t>
  </si>
  <si>
    <t>HOA Dues</t>
  </si>
  <si>
    <t>Legal, Professional Fees</t>
  </si>
  <si>
    <t>Grounds Maintenance</t>
  </si>
  <si>
    <t>50200</t>
  </si>
  <si>
    <t>50201</t>
  </si>
  <si>
    <t>50203</t>
  </si>
  <si>
    <t>50204</t>
  </si>
  <si>
    <t>50209</t>
  </si>
  <si>
    <t>5021</t>
  </si>
  <si>
    <t>Office Supplies</t>
  </si>
  <si>
    <t>Total Grounds Maintenance</t>
  </si>
  <si>
    <t>Landscaping Install &amp; Maint.</t>
  </si>
  <si>
    <t>Lawn Mowing/Trimming</t>
  </si>
  <si>
    <t>Sprinkler/Irrigation</t>
  </si>
  <si>
    <t>Fencing</t>
  </si>
  <si>
    <t>Projected Cash on Hand</t>
  </si>
  <si>
    <t>50206</t>
  </si>
  <si>
    <t>50112</t>
  </si>
  <si>
    <t>Water, Sewer, and Garbage</t>
  </si>
  <si>
    <t>50110</t>
  </si>
  <si>
    <t>Electricity</t>
  </si>
  <si>
    <t>JAN 24</t>
  </si>
  <si>
    <t>FEB 24</t>
  </si>
  <si>
    <t>MAR 24</t>
  </si>
  <si>
    <t>APR 24</t>
  </si>
  <si>
    <t>MAY 24</t>
  </si>
  <si>
    <t>JUNE 23</t>
  </si>
  <si>
    <t>JULY 23</t>
  </si>
  <si>
    <t>SEPT 23</t>
  </si>
  <si>
    <t>AUG 23</t>
  </si>
  <si>
    <t>OCT 23</t>
  </si>
  <si>
    <t>NOV 23</t>
  </si>
  <si>
    <t>DEC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</si>
</sst>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/>
    <xf numFmtId="49" fontId="4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4" fontId="8" fillId="0" borderId="0" xfId="0" applyNumberFormat="1" applyFont="1"/>
    <xf numFmtId="49" fontId="5" fillId="0" borderId="0" xfId="0" applyNumberFormat="1" applyFont="1"/>
    <xf numFmtId="49" fontId="7" fillId="0" borderId="0" xfId="0" applyNumberFormat="1" applyFont="1"/>
    <xf numFmtId="44" fontId="2" fillId="0" borderId="0" xfId="0" applyNumberFormat="1" applyFont="1"/>
    <xf numFmtId="43" fontId="2" fillId="0" borderId="2" xfId="1" applyFont="1" applyBorder="1"/>
    <xf numFmtId="43" fontId="5" fillId="0" borderId="0" xfId="1" applyFont="1"/>
    <xf numFmtId="43" fontId="7" fillId="0" borderId="0" xfId="1" applyFont="1"/>
    <xf numFmtId="43" fontId="7" fillId="0" borderId="3" xfId="1" applyFont="1" applyBorder="1"/>
    <xf numFmtId="43" fontId="7" fillId="0" borderId="4" xfId="1" applyFont="1" applyBorder="1"/>
    <xf numFmtId="44" fontId="6" fillId="0" borderId="0" xfId="2" applyFont="1"/>
    <xf numFmtId="44" fontId="8" fillId="0" borderId="0" xfId="2" applyFont="1"/>
    <xf numFmtId="44" fontId="0" fillId="0" borderId="0" xfId="2" applyFont="1"/>
    <xf numFmtId="43" fontId="5" fillId="0" borderId="2" xfId="1" applyFont="1" applyBorder="1"/>
    <xf numFmtId="43" fontId="0" fillId="0" borderId="0" xfId="1" applyFont="1"/>
    <xf numFmtId="43" fontId="0" fillId="0" borderId="0" xfId="0" applyNumberFormat="1"/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3AA1-C1C9-431F-BA89-CA512B5E4E3F}">
  <sheetPr>
    <pageSetUpPr fitToPage="1"/>
  </sheetPr>
  <dimension ref="A1:T29"/>
  <sheetViews>
    <sheetView tabSelected="1" workbookViewId="0">
      <pane xSplit="6" topLeftCell="G1" activePane="topRight" state="frozen"/>
      <selection pane="topRight"/>
    </sheetView>
  </sheetViews>
  <sheetFormatPr defaultRowHeight="14.5" x14ac:dyDescent="0.35"/>
  <cols>
    <col min="1" max="1" width="3.36328125" customWidth="1"/>
    <col min="2" max="2" width="4.81640625" customWidth="1"/>
    <col min="3" max="3" width="5" customWidth="1"/>
    <col min="6" max="6" width="12" customWidth="1"/>
    <col min="7" max="18" width="11.26953125" bestFit="1" customWidth="1"/>
    <col min="19" max="19" width="12.81640625" bestFit="1" customWidth="1"/>
    <col min="20" max="20" width="10.08984375" bestFit="1" customWidth="1"/>
  </cols>
  <sheetData>
    <row r="1" spans="1:19" ht="16.5" thickTop="1" thickBot="1" x14ac:dyDescent="0.4">
      <c r="A1" s="1"/>
      <c r="B1" s="1"/>
      <c r="C1" s="1"/>
      <c r="D1" s="1"/>
      <c r="E1" s="1"/>
      <c r="F1" s="1"/>
      <c r="G1" s="2" t="s">
        <v>42</v>
      </c>
      <c r="H1" s="2" t="s">
        <v>43</v>
      </c>
      <c r="I1" s="2" t="s">
        <v>44</v>
      </c>
      <c r="J1" s="2" t="s">
        <v>45</v>
      </c>
      <c r="K1" s="2" t="s">
        <v>46</v>
      </c>
      <c r="L1" s="2" t="s">
        <v>47</v>
      </c>
      <c r="M1" s="2" t="s">
        <v>48</v>
      </c>
      <c r="N1" s="2" t="s">
        <v>50</v>
      </c>
      <c r="O1" s="2" t="s">
        <v>49</v>
      </c>
      <c r="P1" s="2" t="s">
        <v>51</v>
      </c>
      <c r="Q1" s="2" t="s">
        <v>52</v>
      </c>
      <c r="R1" s="2" t="s">
        <v>53</v>
      </c>
      <c r="S1" s="3" t="s">
        <v>0</v>
      </c>
    </row>
    <row r="2" spans="1:19" ht="16" thickTop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</row>
    <row r="3" spans="1:19" ht="16" thickBot="1" x14ac:dyDescent="0.4">
      <c r="A3" s="4" t="s">
        <v>1</v>
      </c>
      <c r="B3" s="5"/>
      <c r="C3" s="1"/>
      <c r="D3" s="1"/>
      <c r="E3" s="1"/>
      <c r="F3" s="1"/>
      <c r="G3" s="14">
        <f>R3</f>
        <v>31338.25</v>
      </c>
      <c r="H3" s="14">
        <f>G28</f>
        <v>32451.25</v>
      </c>
      <c r="I3" s="14">
        <f>H28</f>
        <v>33564.25</v>
      </c>
      <c r="J3" s="14">
        <f>I28</f>
        <v>34512.25</v>
      </c>
      <c r="K3" s="14">
        <f>J28</f>
        <v>35450.25</v>
      </c>
      <c r="L3" s="14">
        <v>24655.25</v>
      </c>
      <c r="M3" s="14">
        <f>L28</f>
        <v>25908.25</v>
      </c>
      <c r="N3" s="14">
        <f t="shared" ref="N3:R3" si="0">M28</f>
        <v>27216.25</v>
      </c>
      <c r="O3" s="14">
        <f t="shared" si="0"/>
        <v>28524.25</v>
      </c>
      <c r="P3" s="14">
        <f t="shared" si="0"/>
        <v>29332.25</v>
      </c>
      <c r="Q3" s="14">
        <f t="shared" si="0"/>
        <v>30390.25</v>
      </c>
      <c r="R3" s="14">
        <f t="shared" si="0"/>
        <v>31338.25</v>
      </c>
      <c r="S3" s="3"/>
    </row>
    <row r="4" spans="1:19" ht="15.5" x14ac:dyDescent="0.35">
      <c r="A4" s="6"/>
      <c r="B4" s="7" t="s">
        <v>2</v>
      </c>
      <c r="C4" s="6"/>
      <c r="D4" s="6"/>
      <c r="E4" s="6"/>
      <c r="F4" s="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9" ht="15.5" x14ac:dyDescent="0.35">
      <c r="A5" s="6"/>
      <c r="B5" s="7"/>
      <c r="C5" s="6" t="s">
        <v>3</v>
      </c>
      <c r="D5" s="6" t="s">
        <v>21</v>
      </c>
      <c r="E5" s="6"/>
      <c r="F5" s="6"/>
      <c r="G5" s="15">
        <f>24*160</f>
        <v>3840</v>
      </c>
      <c r="H5" s="15">
        <f t="shared" ref="H5:R5" si="1">24*160</f>
        <v>3840</v>
      </c>
      <c r="I5" s="15">
        <f t="shared" si="1"/>
        <v>3840</v>
      </c>
      <c r="J5" s="15">
        <f t="shared" si="1"/>
        <v>3840</v>
      </c>
      <c r="K5" s="15">
        <f t="shared" si="1"/>
        <v>3840</v>
      </c>
      <c r="L5" s="15">
        <f t="shared" si="1"/>
        <v>3840</v>
      </c>
      <c r="M5" s="15">
        <f t="shared" si="1"/>
        <v>3840</v>
      </c>
      <c r="N5" s="15">
        <f t="shared" si="1"/>
        <v>3840</v>
      </c>
      <c r="O5" s="15">
        <f t="shared" si="1"/>
        <v>3840</v>
      </c>
      <c r="P5" s="15">
        <f t="shared" si="1"/>
        <v>3840</v>
      </c>
      <c r="Q5" s="15">
        <f t="shared" si="1"/>
        <v>3840</v>
      </c>
      <c r="R5" s="15">
        <f t="shared" si="1"/>
        <v>3840</v>
      </c>
      <c r="S5" s="19">
        <f t="shared" ref="S5:S8" si="2">SUM(G5+H5+I5+J5+K5+L5+M5+N5+O5+P5+Q5+R5)</f>
        <v>46080</v>
      </c>
    </row>
    <row r="6" spans="1:19" x14ac:dyDescent="0.35">
      <c r="A6" s="6"/>
      <c r="B6" s="6"/>
      <c r="C6" s="6" t="s">
        <v>4</v>
      </c>
      <c r="D6" s="6" t="s">
        <v>5</v>
      </c>
      <c r="E6" s="6"/>
      <c r="F6" s="6"/>
      <c r="G6" s="15">
        <v>21</v>
      </c>
      <c r="H6" s="15">
        <v>21</v>
      </c>
      <c r="I6" s="15">
        <v>21</v>
      </c>
      <c r="J6" s="15">
        <v>21</v>
      </c>
      <c r="K6" s="15">
        <v>21</v>
      </c>
      <c r="L6" s="15">
        <v>21</v>
      </c>
      <c r="M6" s="15">
        <v>21</v>
      </c>
      <c r="N6" s="15">
        <v>21</v>
      </c>
      <c r="O6" s="15">
        <v>21</v>
      </c>
      <c r="P6" s="15">
        <v>21</v>
      </c>
      <c r="Q6" s="15">
        <v>21</v>
      </c>
      <c r="R6" s="15">
        <v>21</v>
      </c>
      <c r="S6" s="19">
        <f t="shared" si="2"/>
        <v>252</v>
      </c>
    </row>
    <row r="7" spans="1:19" ht="15" thickBot="1" x14ac:dyDescent="0.4">
      <c r="A7" s="6"/>
      <c r="B7" s="6"/>
      <c r="C7" s="6" t="s">
        <v>6</v>
      </c>
      <c r="D7" s="6" t="s">
        <v>7</v>
      </c>
      <c r="E7" s="6"/>
      <c r="F7" s="6"/>
      <c r="G7" s="22">
        <v>25</v>
      </c>
      <c r="H7" s="22">
        <v>25</v>
      </c>
      <c r="I7" s="22">
        <v>25</v>
      </c>
      <c r="J7" s="22">
        <v>25</v>
      </c>
      <c r="K7" s="22">
        <v>25</v>
      </c>
      <c r="L7" s="22">
        <v>25</v>
      </c>
      <c r="M7" s="22">
        <v>25</v>
      </c>
      <c r="N7" s="22">
        <v>25</v>
      </c>
      <c r="O7" s="22">
        <v>25</v>
      </c>
      <c r="P7" s="22">
        <v>25</v>
      </c>
      <c r="Q7" s="22">
        <v>25</v>
      </c>
      <c r="R7" s="22">
        <v>25</v>
      </c>
      <c r="S7" s="19">
        <f t="shared" si="2"/>
        <v>300</v>
      </c>
    </row>
    <row r="8" spans="1:19" x14ac:dyDescent="0.35">
      <c r="A8" s="6"/>
      <c r="B8" s="6"/>
      <c r="C8" s="8" t="s">
        <v>8</v>
      </c>
      <c r="D8" s="6"/>
      <c r="E8" s="6"/>
      <c r="F8" s="6"/>
      <c r="G8" s="16">
        <f t="shared" ref="G8:R8" si="3">SUM(G5:G7)</f>
        <v>3886</v>
      </c>
      <c r="H8" s="16">
        <f t="shared" si="3"/>
        <v>3886</v>
      </c>
      <c r="I8" s="16">
        <f t="shared" si="3"/>
        <v>3886</v>
      </c>
      <c r="J8" s="16">
        <f t="shared" si="3"/>
        <v>3886</v>
      </c>
      <c r="K8" s="16">
        <f t="shared" si="3"/>
        <v>3886</v>
      </c>
      <c r="L8" s="16">
        <f t="shared" si="3"/>
        <v>3886</v>
      </c>
      <c r="M8" s="16">
        <f t="shared" si="3"/>
        <v>3886</v>
      </c>
      <c r="N8" s="16">
        <f t="shared" si="3"/>
        <v>3886</v>
      </c>
      <c r="O8" s="16">
        <f t="shared" si="3"/>
        <v>3886</v>
      </c>
      <c r="P8" s="16">
        <f t="shared" si="3"/>
        <v>3886</v>
      </c>
      <c r="Q8" s="16">
        <f t="shared" si="3"/>
        <v>3886</v>
      </c>
      <c r="R8" s="16">
        <f t="shared" si="3"/>
        <v>3886</v>
      </c>
      <c r="S8" s="20">
        <f t="shared" si="2"/>
        <v>46632</v>
      </c>
    </row>
    <row r="9" spans="1:19" ht="15.5" x14ac:dyDescent="0.35">
      <c r="A9" s="6"/>
      <c r="B9" s="7" t="s">
        <v>9</v>
      </c>
      <c r="C9" s="7"/>
      <c r="D9" s="6"/>
      <c r="E9" s="6"/>
      <c r="F9" s="6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1"/>
    </row>
    <row r="10" spans="1:19" x14ac:dyDescent="0.35">
      <c r="A10" s="6"/>
      <c r="B10" s="6"/>
      <c r="C10" s="6" t="s">
        <v>10</v>
      </c>
      <c r="D10" s="6" t="s">
        <v>11</v>
      </c>
      <c r="E10" s="6"/>
      <c r="F10" s="6"/>
      <c r="G10" s="15">
        <v>240</v>
      </c>
      <c r="H10" s="15">
        <v>240</v>
      </c>
      <c r="I10" s="15">
        <v>240</v>
      </c>
      <c r="J10" s="15">
        <v>240</v>
      </c>
      <c r="K10" s="15">
        <v>240</v>
      </c>
      <c r="L10" s="15">
        <v>240</v>
      </c>
      <c r="M10" s="15">
        <v>240</v>
      </c>
      <c r="N10" s="15">
        <v>240</v>
      </c>
      <c r="O10" s="15">
        <v>240</v>
      </c>
      <c r="P10" s="15">
        <v>240</v>
      </c>
      <c r="Q10" s="15">
        <v>240</v>
      </c>
      <c r="R10" s="15">
        <v>240</v>
      </c>
      <c r="S10" s="19">
        <f t="shared" ref="S10:S15" si="4">SUM(G10+H10+I10+J10+K10+L10+M10+N10+O10+P10+Q10+R10)</f>
        <v>2880</v>
      </c>
    </row>
    <row r="11" spans="1:19" x14ac:dyDescent="0.35">
      <c r="A11" s="6"/>
      <c r="B11" s="6"/>
      <c r="C11" s="6" t="s">
        <v>12</v>
      </c>
      <c r="D11" s="6" t="s">
        <v>13</v>
      </c>
      <c r="E11" s="6"/>
      <c r="F11" s="6"/>
      <c r="G11" s="15">
        <v>0</v>
      </c>
      <c r="H11" s="15">
        <v>0</v>
      </c>
      <c r="I11" s="15">
        <v>0</v>
      </c>
      <c r="J11" s="15">
        <v>0</v>
      </c>
      <c r="K11" s="15">
        <v>9150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9">
        <f t="shared" si="4"/>
        <v>9150</v>
      </c>
    </row>
    <row r="12" spans="1:19" x14ac:dyDescent="0.35">
      <c r="A12" s="6"/>
      <c r="B12" s="6"/>
      <c r="C12" s="6" t="s">
        <v>14</v>
      </c>
      <c r="D12" s="6" t="s">
        <v>22</v>
      </c>
      <c r="E12" s="6"/>
      <c r="F12" s="6"/>
      <c r="G12" s="15">
        <v>0</v>
      </c>
      <c r="H12" s="15">
        <v>0</v>
      </c>
      <c r="I12" s="15">
        <v>165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9">
        <f t="shared" si="4"/>
        <v>165</v>
      </c>
    </row>
    <row r="13" spans="1:19" x14ac:dyDescent="0.35">
      <c r="A13" s="6"/>
      <c r="B13" s="6"/>
      <c r="C13" s="6" t="s">
        <v>15</v>
      </c>
      <c r="D13" s="6" t="s">
        <v>16</v>
      </c>
      <c r="E13" s="6"/>
      <c r="F13" s="6"/>
      <c r="G13" s="15">
        <v>0</v>
      </c>
      <c r="H13" s="15">
        <v>0</v>
      </c>
      <c r="I13" s="15">
        <v>0</v>
      </c>
      <c r="J13" s="15">
        <v>10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9">
        <f t="shared" si="4"/>
        <v>10</v>
      </c>
    </row>
    <row r="14" spans="1:19" x14ac:dyDescent="0.35">
      <c r="A14" s="6"/>
      <c r="B14" s="6"/>
      <c r="C14" s="6" t="s">
        <v>40</v>
      </c>
      <c r="D14" s="6" t="s">
        <v>41</v>
      </c>
      <c r="E14" s="6"/>
      <c r="F14" s="6"/>
      <c r="G14" s="15">
        <v>8</v>
      </c>
      <c r="H14" s="15">
        <v>8</v>
      </c>
      <c r="I14" s="15">
        <v>8</v>
      </c>
      <c r="J14" s="15">
        <v>8</v>
      </c>
      <c r="K14" s="15">
        <v>8</v>
      </c>
      <c r="L14" s="15">
        <v>8</v>
      </c>
      <c r="M14" s="15">
        <v>8</v>
      </c>
      <c r="N14" s="15">
        <v>8</v>
      </c>
      <c r="O14" s="15">
        <v>8</v>
      </c>
      <c r="P14" s="15">
        <v>8</v>
      </c>
      <c r="Q14" s="15">
        <v>8</v>
      </c>
      <c r="R14" s="15">
        <v>8</v>
      </c>
      <c r="S14" s="19">
        <f t="shared" si="4"/>
        <v>96</v>
      </c>
    </row>
    <row r="15" spans="1:19" x14ac:dyDescent="0.35">
      <c r="A15" s="6"/>
      <c r="B15" s="6"/>
      <c r="C15" s="6" t="s">
        <v>38</v>
      </c>
      <c r="D15" s="6" t="s">
        <v>39</v>
      </c>
      <c r="E15" s="6"/>
      <c r="F15" s="6"/>
      <c r="G15" s="15">
        <v>2025</v>
      </c>
      <c r="H15" s="15">
        <v>2025</v>
      </c>
      <c r="I15" s="15">
        <v>2025</v>
      </c>
      <c r="J15" s="15">
        <v>2025</v>
      </c>
      <c r="K15" s="15">
        <v>2025</v>
      </c>
      <c r="L15" s="15">
        <v>2025</v>
      </c>
      <c r="M15" s="15">
        <v>2025</v>
      </c>
      <c r="N15" s="15">
        <v>2025</v>
      </c>
      <c r="O15" s="15">
        <v>2025</v>
      </c>
      <c r="P15" s="15">
        <v>2025</v>
      </c>
      <c r="Q15" s="15">
        <v>2025</v>
      </c>
      <c r="R15" s="15">
        <v>2025</v>
      </c>
      <c r="S15" s="19">
        <f t="shared" si="4"/>
        <v>24300</v>
      </c>
    </row>
    <row r="16" spans="1:19" x14ac:dyDescent="0.35">
      <c r="A16" s="6"/>
      <c r="B16" s="6"/>
      <c r="C16" s="6" t="s">
        <v>19</v>
      </c>
      <c r="D16" s="6" t="s">
        <v>23</v>
      </c>
      <c r="E16" s="6"/>
      <c r="F16" s="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9"/>
    </row>
    <row r="17" spans="1:20" x14ac:dyDescent="0.35">
      <c r="A17" s="6"/>
      <c r="B17" s="6"/>
      <c r="C17" s="6"/>
      <c r="D17" s="6" t="s">
        <v>24</v>
      </c>
      <c r="E17" s="11" t="s">
        <v>32</v>
      </c>
      <c r="F17" s="11"/>
      <c r="G17" s="15">
        <v>0</v>
      </c>
      <c r="H17" s="15">
        <v>0</v>
      </c>
      <c r="I17" s="15">
        <v>0</v>
      </c>
      <c r="J17" s="15">
        <v>165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165</v>
      </c>
      <c r="R17" s="15">
        <v>0</v>
      </c>
      <c r="S17" s="19">
        <f t="shared" ref="S17:S25" si="5">SUM(G17+H17+I17+J17+K17+L17+M17+N17+O17+P17+Q17+R17)</f>
        <v>330</v>
      </c>
    </row>
    <row r="18" spans="1:20" x14ac:dyDescent="0.35">
      <c r="A18" s="6"/>
      <c r="B18" s="6"/>
      <c r="C18" s="6"/>
      <c r="D18" s="6" t="s">
        <v>25</v>
      </c>
      <c r="E18" s="11" t="s">
        <v>33</v>
      </c>
      <c r="F18" s="11"/>
      <c r="G18" s="15">
        <v>0</v>
      </c>
      <c r="H18" s="15">
        <v>0</v>
      </c>
      <c r="I18" s="15">
        <v>0</v>
      </c>
      <c r="J18" s="15">
        <v>0</v>
      </c>
      <c r="K18" s="15">
        <v>185</v>
      </c>
      <c r="L18" s="15">
        <v>185</v>
      </c>
      <c r="M18" s="15">
        <v>185</v>
      </c>
      <c r="N18" s="15">
        <v>185</v>
      </c>
      <c r="O18" s="15">
        <v>185</v>
      </c>
      <c r="P18" s="15">
        <v>185</v>
      </c>
      <c r="Q18" s="15">
        <v>0</v>
      </c>
      <c r="R18" s="15">
        <v>0</v>
      </c>
      <c r="S18" s="19">
        <f t="shared" si="5"/>
        <v>1110</v>
      </c>
    </row>
    <row r="19" spans="1:20" x14ac:dyDescent="0.35">
      <c r="A19" s="6"/>
      <c r="B19" s="6"/>
      <c r="C19" s="6"/>
      <c r="D19" s="6" t="s">
        <v>26</v>
      </c>
      <c r="E19" s="11" t="s">
        <v>34</v>
      </c>
      <c r="F19" s="11"/>
      <c r="G19" s="15">
        <v>0</v>
      </c>
      <c r="H19" s="15">
        <v>0</v>
      </c>
      <c r="I19" s="15">
        <v>0</v>
      </c>
      <c r="J19" s="15">
        <v>0</v>
      </c>
      <c r="K19" s="15">
        <v>250</v>
      </c>
      <c r="L19" s="15">
        <v>0</v>
      </c>
      <c r="M19" s="15">
        <v>0</v>
      </c>
      <c r="N19" s="15">
        <v>0</v>
      </c>
      <c r="O19" s="15">
        <v>0</v>
      </c>
      <c r="P19" s="15">
        <v>250</v>
      </c>
      <c r="Q19" s="15">
        <v>0</v>
      </c>
      <c r="R19" s="15">
        <v>0</v>
      </c>
      <c r="S19" s="19">
        <f t="shared" si="5"/>
        <v>500</v>
      </c>
    </row>
    <row r="20" spans="1:20" x14ac:dyDescent="0.35">
      <c r="A20" s="6"/>
      <c r="B20" s="6"/>
      <c r="C20" s="6"/>
      <c r="D20" s="6" t="s">
        <v>27</v>
      </c>
      <c r="E20" s="11" t="s">
        <v>17</v>
      </c>
      <c r="F20" s="11"/>
      <c r="G20" s="15">
        <v>0</v>
      </c>
      <c r="H20" s="15">
        <v>0</v>
      </c>
      <c r="I20" s="15">
        <v>0</v>
      </c>
      <c r="J20" s="15">
        <v>0</v>
      </c>
      <c r="K20" s="15">
        <v>120</v>
      </c>
      <c r="L20" s="15">
        <v>120</v>
      </c>
      <c r="M20" s="15">
        <v>120</v>
      </c>
      <c r="N20" s="15">
        <v>120</v>
      </c>
      <c r="O20" s="15">
        <v>120</v>
      </c>
      <c r="P20" s="15">
        <v>120</v>
      </c>
      <c r="Q20" s="15">
        <v>0</v>
      </c>
      <c r="R20" s="15">
        <v>0</v>
      </c>
      <c r="S20" s="19">
        <f t="shared" si="5"/>
        <v>720</v>
      </c>
    </row>
    <row r="21" spans="1:20" x14ac:dyDescent="0.35">
      <c r="A21" s="6"/>
      <c r="B21" s="6"/>
      <c r="C21" s="6"/>
      <c r="D21" s="6" t="s">
        <v>37</v>
      </c>
      <c r="E21" s="11" t="s">
        <v>35</v>
      </c>
      <c r="F21" s="11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500</v>
      </c>
      <c r="P21" s="15">
        <v>0</v>
      </c>
      <c r="Q21" s="15">
        <v>0</v>
      </c>
      <c r="R21" s="15">
        <v>0</v>
      </c>
      <c r="S21" s="19">
        <f t="shared" si="5"/>
        <v>500</v>
      </c>
    </row>
    <row r="22" spans="1:20" x14ac:dyDescent="0.35">
      <c r="A22" s="6"/>
      <c r="B22" s="6"/>
      <c r="C22" s="6"/>
      <c r="D22" s="6" t="s">
        <v>28</v>
      </c>
      <c r="E22" s="11" t="s">
        <v>18</v>
      </c>
      <c r="F22" s="11"/>
      <c r="G22" s="15">
        <v>500</v>
      </c>
      <c r="H22" s="15">
        <v>500</v>
      </c>
      <c r="I22" s="15">
        <v>500</v>
      </c>
      <c r="J22" s="15">
        <v>500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500</v>
      </c>
      <c r="R22" s="15">
        <v>500</v>
      </c>
      <c r="S22" s="19">
        <f t="shared" si="5"/>
        <v>3000</v>
      </c>
    </row>
    <row r="23" spans="1:20" x14ac:dyDescent="0.35">
      <c r="A23" s="6"/>
      <c r="B23" s="6"/>
      <c r="C23" s="6" t="s">
        <v>19</v>
      </c>
      <c r="D23" s="6" t="s">
        <v>31</v>
      </c>
      <c r="E23" s="11"/>
      <c r="F23" s="11"/>
      <c r="G23" s="15">
        <f>SUM(G17:G22)</f>
        <v>500</v>
      </c>
      <c r="H23" s="15">
        <f t="shared" ref="H23:Q23" si="6">SUM(H17:H22)</f>
        <v>500</v>
      </c>
      <c r="I23" s="15">
        <f>SUM(I17:I22)</f>
        <v>500</v>
      </c>
      <c r="J23" s="15">
        <f t="shared" si="6"/>
        <v>665</v>
      </c>
      <c r="K23" s="15">
        <f t="shared" si="6"/>
        <v>555</v>
      </c>
      <c r="L23" s="15">
        <f t="shared" si="6"/>
        <v>305</v>
      </c>
      <c r="M23" s="15">
        <f t="shared" si="6"/>
        <v>305</v>
      </c>
      <c r="N23" s="15">
        <f t="shared" si="6"/>
        <v>305</v>
      </c>
      <c r="O23" s="15">
        <f t="shared" si="6"/>
        <v>805</v>
      </c>
      <c r="P23" s="15">
        <f t="shared" si="6"/>
        <v>555</v>
      </c>
      <c r="Q23" s="15">
        <f t="shared" si="6"/>
        <v>665</v>
      </c>
      <c r="R23" s="15">
        <f>SUM(R17:R22)</f>
        <v>500</v>
      </c>
      <c r="S23" s="19">
        <f t="shared" si="5"/>
        <v>6160</v>
      </c>
    </row>
    <row r="24" spans="1:20" x14ac:dyDescent="0.35">
      <c r="A24" s="6"/>
      <c r="B24" s="6"/>
      <c r="C24" s="6"/>
      <c r="D24" s="6"/>
      <c r="E24" s="11"/>
      <c r="F24" s="1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9"/>
    </row>
    <row r="25" spans="1:20" ht="15" thickBot="1" x14ac:dyDescent="0.4">
      <c r="A25" s="6"/>
      <c r="B25" s="6"/>
      <c r="C25" s="6" t="s">
        <v>29</v>
      </c>
      <c r="D25" s="6" t="s">
        <v>30</v>
      </c>
      <c r="E25" s="11"/>
      <c r="F25" s="11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55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55</v>
      </c>
      <c r="S25" s="19">
        <f t="shared" si="5"/>
        <v>110</v>
      </c>
    </row>
    <row r="26" spans="1:20" ht="16" thickBot="1" x14ac:dyDescent="0.4">
      <c r="A26" s="6"/>
      <c r="B26" s="6"/>
      <c r="C26" s="12" t="s">
        <v>20</v>
      </c>
      <c r="D26" s="7"/>
      <c r="E26" s="6"/>
      <c r="F26" s="6"/>
      <c r="G26" s="17">
        <f t="shared" ref="G26:Q26" si="7">SUM(G10:G15,G23,G25:G25)</f>
        <v>2773</v>
      </c>
      <c r="H26" s="17">
        <f t="shared" si="7"/>
        <v>2773</v>
      </c>
      <c r="I26" s="17">
        <f t="shared" si="7"/>
        <v>2938</v>
      </c>
      <c r="J26" s="17">
        <f t="shared" si="7"/>
        <v>2948</v>
      </c>
      <c r="K26" s="17">
        <f t="shared" si="7"/>
        <v>11978</v>
      </c>
      <c r="L26" s="17">
        <f t="shared" si="7"/>
        <v>2633</v>
      </c>
      <c r="M26" s="17">
        <f t="shared" si="7"/>
        <v>2578</v>
      </c>
      <c r="N26" s="17">
        <f t="shared" si="7"/>
        <v>2578</v>
      </c>
      <c r="O26" s="17">
        <f t="shared" si="7"/>
        <v>3078</v>
      </c>
      <c r="P26" s="17">
        <f t="shared" si="7"/>
        <v>2828</v>
      </c>
      <c r="Q26" s="17">
        <f t="shared" si="7"/>
        <v>2938</v>
      </c>
      <c r="R26" s="17">
        <f>SUM(R10:R15,R23,R25:R25)</f>
        <v>2828</v>
      </c>
      <c r="S26" s="20">
        <f>SUM(G26+H26+I26+J26+K26+L26+M26+N26+O26+P26+Q26+R26)</f>
        <v>42871</v>
      </c>
    </row>
    <row r="27" spans="1:20" ht="16" thickBot="1" x14ac:dyDescent="0.4">
      <c r="A27" s="6"/>
      <c r="B27" s="6"/>
      <c r="C27" s="12"/>
      <c r="D27" s="7"/>
      <c r="E27" s="6"/>
      <c r="F27" s="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0"/>
    </row>
    <row r="28" spans="1:20" x14ac:dyDescent="0.35">
      <c r="A28" s="6" t="s">
        <v>36</v>
      </c>
      <c r="B28" s="6"/>
      <c r="C28" s="6"/>
      <c r="D28" s="6"/>
      <c r="E28" s="6"/>
      <c r="F28" s="6"/>
      <c r="G28" s="18">
        <f t="shared" ref="G28:R28" si="8">SUM(G3+G8-G26)</f>
        <v>32451.25</v>
      </c>
      <c r="H28" s="18">
        <f t="shared" si="8"/>
        <v>33564.25</v>
      </c>
      <c r="I28" s="18">
        <f t="shared" si="8"/>
        <v>34512.25</v>
      </c>
      <c r="J28" s="18">
        <f t="shared" si="8"/>
        <v>35450.25</v>
      </c>
      <c r="K28" s="18">
        <f t="shared" si="8"/>
        <v>27358.25</v>
      </c>
      <c r="L28" s="18">
        <f t="shared" si="8"/>
        <v>25908.25</v>
      </c>
      <c r="M28" s="18">
        <f t="shared" si="8"/>
        <v>27216.25</v>
      </c>
      <c r="N28" s="18">
        <f t="shared" si="8"/>
        <v>28524.25</v>
      </c>
      <c r="O28" s="18">
        <f t="shared" si="8"/>
        <v>29332.25</v>
      </c>
      <c r="P28" s="18">
        <f t="shared" si="8"/>
        <v>30390.25</v>
      </c>
      <c r="Q28" s="18">
        <f t="shared" si="8"/>
        <v>31338.25</v>
      </c>
      <c r="R28" s="18">
        <f t="shared" si="8"/>
        <v>32396.25</v>
      </c>
      <c r="S28" s="13"/>
      <c r="T28" s="25"/>
    </row>
    <row r="29" spans="1:20" x14ac:dyDescent="0.35">
      <c r="A29" s="6"/>
      <c r="B29" s="6"/>
      <c r="C29" s="6"/>
      <c r="D29" s="6"/>
      <c r="E29" s="6"/>
      <c r="F29" s="6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3"/>
    </row>
  </sheetData>
  <pageMargins left="0.7" right="0.7" top="0.75" bottom="0.75" header="0.3" footer="0.3"/>
  <pageSetup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FD147-B546-475E-AC34-580CDF755151}">
  <dimension ref="A1:A14"/>
  <sheetViews>
    <sheetView workbookViewId="0">
      <selection activeCell="A7" sqref="A7"/>
    </sheetView>
  </sheetViews>
  <sheetFormatPr defaultRowHeight="14.5" x14ac:dyDescent="0.35"/>
  <cols>
    <col min="1" max="1" width="10.08984375" bestFit="1" customWidth="1"/>
  </cols>
  <sheetData>
    <row r="1" spans="1:1" x14ac:dyDescent="0.35">
      <c r="A1">
        <v>1480</v>
      </c>
    </row>
    <row r="2" spans="1:1" x14ac:dyDescent="0.35">
      <c r="A2">
        <v>925</v>
      </c>
    </row>
    <row r="3" spans="1:1" x14ac:dyDescent="0.35">
      <c r="A3">
        <v>925</v>
      </c>
    </row>
    <row r="4" spans="1:1" x14ac:dyDescent="0.35">
      <c r="A4">
        <v>185</v>
      </c>
    </row>
    <row r="5" spans="1:1" x14ac:dyDescent="0.35">
      <c r="A5">
        <f>SUM(A1:A4)</f>
        <v>3515</v>
      </c>
    </row>
    <row r="6" spans="1:1" x14ac:dyDescent="0.35">
      <c r="A6">
        <f>A5/6</f>
        <v>585.83333333333337</v>
      </c>
    </row>
    <row r="13" spans="1:1" x14ac:dyDescent="0.35">
      <c r="A13" s="23"/>
    </row>
    <row r="14" spans="1:1" x14ac:dyDescent="0.35">
      <c r="A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Sydni</dc:creator>
  <cp:lastModifiedBy>Tanner Stenquist</cp:lastModifiedBy>
  <cp:lastPrinted>2022-05-31T22:57:16Z</cp:lastPrinted>
  <dcterms:created xsi:type="dcterms:W3CDTF">2021-11-17T17:43:30Z</dcterms:created>
  <dcterms:modified xsi:type="dcterms:W3CDTF">2023-06-14T16:02:48Z</dcterms:modified>
</cp:coreProperties>
</file>